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f2e11e3a18c5f1d/デスクトップ/"/>
    </mc:Choice>
  </mc:AlternateContent>
  <xr:revisionPtr revIDLastSave="8" documentId="13_ncr:1_{B9839044-8FEC-473F-85C4-00E021D69C60}" xr6:coauthVersionLast="47" xr6:coauthVersionMax="47" xr10:uidLastSave="{E291D754-B027-4BA0-AFC8-14891667E04B}"/>
  <bookViews>
    <workbookView xWindow="-110" yWindow="-110" windowWidth="19420" windowHeight="11500" xr2:uid="{00000000-000D-0000-FFFF-FFFF00000000}"/>
  </bookViews>
  <sheets>
    <sheet name="推薦書_六段_氏名(オリジナル) " sheetId="7" r:id="rId1"/>
    <sheet name="推薦書_女子六・七・八段_氏名(オリジナル)" sheetId="9" r:id="rId2"/>
    <sheet name="推薦書_七・八段_氏名(オリジナル)" sheetId="11" r:id="rId3"/>
    <sheet name="推薦書_六段（跳段）_氏名(オリジナル)" sheetId="8" r:id="rId4"/>
    <sheet name="推薦書_女子六・七・八段（跳段）_氏名(オリジナル)" sheetId="10" r:id="rId5"/>
    <sheet name="推薦書_七・八段（跳段）_氏名(オリジナル)" sheetId="12" r:id="rId6"/>
    <sheet name="リスト表" sheetId="1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9" l="1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J22" i="11"/>
  <c r="J23" i="11" s="1"/>
  <c r="H34" i="12"/>
  <c r="H17" i="12"/>
  <c r="G9" i="12"/>
  <c r="K8" i="12"/>
  <c r="J48" i="11"/>
  <c r="J47" i="11"/>
  <c r="J46" i="11"/>
  <c r="J45" i="11"/>
  <c r="J44" i="11"/>
  <c r="J43" i="11"/>
  <c r="J42" i="11"/>
  <c r="J41" i="11"/>
  <c r="J40" i="11"/>
  <c r="J39" i="11"/>
  <c r="K41" i="11" s="1"/>
  <c r="H34" i="11"/>
  <c r="J31" i="11"/>
  <c r="J30" i="11"/>
  <c r="J29" i="11"/>
  <c r="J28" i="11"/>
  <c r="J27" i="11"/>
  <c r="J26" i="11"/>
  <c r="J25" i="11"/>
  <c r="J24" i="11"/>
  <c r="K22" i="11"/>
  <c r="H17" i="11"/>
  <c r="G9" i="11"/>
  <c r="K8" i="11"/>
  <c r="H17" i="10"/>
  <c r="G9" i="10"/>
  <c r="L8" i="10"/>
  <c r="H17" i="9"/>
  <c r="G9" i="9"/>
  <c r="L8" i="9"/>
  <c r="F9" i="8"/>
  <c r="J8" i="8"/>
  <c r="I26" i="7"/>
  <c r="I25" i="7"/>
  <c r="I24" i="7"/>
  <c r="I23" i="7"/>
  <c r="I22" i="7"/>
  <c r="I21" i="7"/>
  <c r="I20" i="7"/>
  <c r="J19" i="7"/>
  <c r="I19" i="7"/>
  <c r="J17" i="7"/>
  <c r="I17" i="7"/>
  <c r="F9" i="7"/>
  <c r="J8" i="7"/>
  <c r="I18" i="7" l="1"/>
  <c r="J21" i="7" s="1"/>
  <c r="J23" i="7" s="1"/>
  <c r="J25" i="7" s="1"/>
  <c r="L22" i="9"/>
  <c r="L24" i="9"/>
  <c r="K39" i="11"/>
  <c r="K43" i="11" s="1"/>
  <c r="K24" i="11"/>
  <c r="K26" i="11" s="1"/>
  <c r="L26" i="9" l="1"/>
</calcChain>
</file>

<file path=xl/sharedStrings.xml><?xml version="1.0" encoding="utf-8"?>
<sst xmlns="http://schemas.openxmlformats.org/spreadsheetml/2006/main" count="772" uniqueCount="318">
  <si>
    <t>審議日</t>
  </si>
  <si>
    <t>六段</t>
  </si>
  <si>
    <t>館員番号</t>
  </si>
  <si>
    <t>昇段後満年月</t>
  </si>
  <si>
    <t>講道館護身術</t>
  </si>
  <si>
    <t>現段位</t>
  </si>
  <si>
    <t>入門年月日</t>
  </si>
  <si>
    <t>昇段年月日</t>
  </si>
  <si>
    <t>生年月日</t>
  </si>
  <si>
    <t>電話番号</t>
  </si>
  <si>
    <t>メールアドレス</t>
  </si>
  <si>
    <t>郵便番号</t>
  </si>
  <si>
    <t>住所</t>
  </si>
  <si>
    <t>職業</t>
  </si>
  <si>
    <t>取扱団体</t>
  </si>
  <si>
    <t>全柔連ID</t>
  </si>
  <si>
    <t>　</t>
  </si>
  <si>
    <t>推薦書</t>
  </si>
  <si>
    <t>推薦団体</t>
  </si>
  <si>
    <t>個人
情報</t>
  </si>
  <si>
    <t>国籍</t>
  </si>
  <si>
    <t>姓（カナ）</t>
  </si>
  <si>
    <t>名（カナ）</t>
  </si>
  <si>
    <t>推薦段位</t>
  </si>
  <si>
    <t>姓（漢字/ローマ字）</t>
  </si>
  <si>
    <t>名（漢字/ローマ字）</t>
  </si>
  <si>
    <t>ミドルネーム（カナ）</t>
  </si>
  <si>
    <t>ミドルネーム（ローマ字）</t>
  </si>
  <si>
    <t>外字の有無</t>
  </si>
  <si>
    <t>外字
（常用漢字で記載）</t>
  </si>
  <si>
    <t>満年齢</t>
  </si>
  <si>
    <t>推薦事由</t>
  </si>
  <si>
    <t>性別</t>
  </si>
  <si>
    <t>推薦理由</t>
  </si>
  <si>
    <t>学歴</t>
  </si>
  <si>
    <t>評定</t>
  </si>
  <si>
    <t>現段位取扱団体</t>
  </si>
  <si>
    <t>四段</t>
  </si>
  <si>
    <t>試合
成績</t>
  </si>
  <si>
    <t>年・月・日</t>
  </si>
  <si>
    <t>大会種別</t>
  </si>
  <si>
    <t>大会名</t>
  </si>
  <si>
    <t>相手の氏名</t>
  </si>
  <si>
    <t>相手段位</t>
  </si>
  <si>
    <t>試合結果</t>
  </si>
  <si>
    <t>試合点数</t>
  </si>
  <si>
    <t>選抜された大会</t>
  </si>
  <si>
    <t>自由参加の大会（地区以上）</t>
  </si>
  <si>
    <t>自由参加の大会（府県）</t>
  </si>
  <si>
    <t>自由参加の大会　合計</t>
  </si>
  <si>
    <t>合計点数</t>
  </si>
  <si>
    <t>柔道修行経歴</t>
  </si>
  <si>
    <t>柔道の
普及発展に
尽した功績</t>
  </si>
  <si>
    <t>現在の
修行状況</t>
  </si>
  <si>
    <t>形</t>
  </si>
  <si>
    <t>試験日時</t>
  </si>
  <si>
    <t xml:space="preserve">審判	</t>
  </si>
  <si>
    <t>取得年月</t>
  </si>
  <si>
    <t>その他
特記事項</t>
  </si>
  <si>
    <t>資格</t>
  </si>
  <si>
    <t>指導</t>
  </si>
  <si>
    <t>ミドルネーム
（カナ）</t>
  </si>
  <si>
    <t>ミドルネーム
（ローマ字）</t>
  </si>
  <si>
    <t>総合評定</t>
  </si>
  <si>
    <t>五段</t>
  </si>
  <si>
    <t>過去及び
現段位に
おける
試合成績</t>
  </si>
  <si>
    <t>選抜された
大会</t>
  </si>
  <si>
    <t>選抜された大会（出場回数）</t>
  </si>
  <si>
    <t>自由参加の大会</t>
  </si>
  <si>
    <t>当時の段位</t>
  </si>
  <si>
    <t xml:space="preserve">審判 </t>
  </si>
  <si>
    <t>試合成績</t>
  </si>
  <si>
    <t>現段位前試合成績</t>
  </si>
  <si>
    <t xml:space="preserve">現段位
試合成績
</t>
  </si>
  <si>
    <t>106 沖縄県柔道連盟</t>
  </si>
  <si>
    <t>105 公益財団法人 鹿児島県柔道会</t>
  </si>
  <si>
    <t>104 宮崎県柔道連盟</t>
  </si>
  <si>
    <t>103 大分県柔道連盟</t>
  </si>
  <si>
    <t>102 熊本県柔道協会</t>
  </si>
  <si>
    <t>101 長崎県柔道協会</t>
  </si>
  <si>
    <t>100 佐賀県柔道協会</t>
  </si>
  <si>
    <t>99 北九州柔道会</t>
  </si>
  <si>
    <t>98 大牟田地区柔道協会</t>
  </si>
  <si>
    <t>97 筑豊地区柔道協会</t>
  </si>
  <si>
    <t>96 久留米地区柔道協会</t>
  </si>
  <si>
    <t>95 福岡地区柔道協会</t>
  </si>
  <si>
    <t>94 福岡県柔道協会</t>
  </si>
  <si>
    <t>93 高知県柔道協会</t>
  </si>
  <si>
    <t>92 一般財団法人 愛媛県柔道協会</t>
  </si>
  <si>
    <t>91 徳島県柔道連盟</t>
  </si>
  <si>
    <t>90 香川県柔道連盟</t>
  </si>
  <si>
    <t>89 一般社団法人 山口県柔道協会</t>
  </si>
  <si>
    <t>88 広島県柔道連盟</t>
  </si>
  <si>
    <t>87 岡山県柔道連盟</t>
  </si>
  <si>
    <t>86 島根県柔道連盟</t>
  </si>
  <si>
    <t>85 鳥取県柔道連盟</t>
  </si>
  <si>
    <t>84 公益財団法人 和歌山県柔道連盟</t>
  </si>
  <si>
    <t>83 奈良県柔道連盟</t>
  </si>
  <si>
    <t>82 兵庫県柔道連盟</t>
  </si>
  <si>
    <t>81 大阪府柔道連盟</t>
  </si>
  <si>
    <t>80 京都府柔道連盟</t>
  </si>
  <si>
    <t>79 滋賀県柔道連盟</t>
  </si>
  <si>
    <t>78 三重県柔道協会</t>
  </si>
  <si>
    <t>77 岐阜県柔道協会</t>
  </si>
  <si>
    <t>76 愛知県柔道連盟　</t>
  </si>
  <si>
    <t>75 静岡県柔道協会</t>
  </si>
  <si>
    <t>74 福井県柔道連盟</t>
  </si>
  <si>
    <t>73 石川県柔道連盟</t>
  </si>
  <si>
    <t>72 富山県柔道連盟</t>
  </si>
  <si>
    <t>71 長野県柔道連盟</t>
  </si>
  <si>
    <t>70 新潟県柔道連盟</t>
  </si>
  <si>
    <t>68 警視庁柔道会</t>
  </si>
  <si>
    <t>67 三多摩柔道会</t>
  </si>
  <si>
    <t>66 目黒区柔道会</t>
  </si>
  <si>
    <t>65 港区柔道会</t>
  </si>
  <si>
    <t>64 文京区柔道会</t>
  </si>
  <si>
    <t>63 練馬区柔道会</t>
  </si>
  <si>
    <t>62 中野区柔道会</t>
  </si>
  <si>
    <t>61 豊島区柔道会</t>
  </si>
  <si>
    <t>60 中央区柔道会</t>
  </si>
  <si>
    <t>59 千代田区柔道会</t>
  </si>
  <si>
    <t>58 台東区柔道会</t>
  </si>
  <si>
    <t>57 世田谷区柔道会</t>
  </si>
  <si>
    <t>56 墨田区柔道会</t>
  </si>
  <si>
    <t>55 杉並区柔道会</t>
  </si>
  <si>
    <t>54 新宿区柔道会</t>
  </si>
  <si>
    <t>53 渋谷区柔道会</t>
  </si>
  <si>
    <t>52 品川区柔道会</t>
  </si>
  <si>
    <t>51 江東区柔道会</t>
  </si>
  <si>
    <t>50 北区柔道会</t>
  </si>
  <si>
    <t>49 葛飾区柔道会</t>
  </si>
  <si>
    <t>48 大田区柔道会</t>
  </si>
  <si>
    <t>47 江戸川区柔道会</t>
  </si>
  <si>
    <t>46 板橋区柔道会</t>
  </si>
  <si>
    <t>45 荒川区柔道会</t>
  </si>
  <si>
    <t>44 足立区柔道会</t>
  </si>
  <si>
    <t>42 山梨県柔道連盟</t>
  </si>
  <si>
    <t>41 神奈川県柔道連盟</t>
  </si>
  <si>
    <t>40 千葉県柔道連盟</t>
  </si>
  <si>
    <t>39 埼玉県柔道連盟</t>
  </si>
  <si>
    <t>38 群馬県柔道連盟</t>
  </si>
  <si>
    <t>35 栃木県柔道連盟</t>
  </si>
  <si>
    <t>34 茨城県柔道連盟</t>
  </si>
  <si>
    <t>33 会津柔道会</t>
  </si>
  <si>
    <t>32 福島県北柔道会</t>
  </si>
  <si>
    <t>31 福島県南柔道会</t>
  </si>
  <si>
    <t>30 相双柔道会</t>
  </si>
  <si>
    <t>29 いわき柔道会</t>
  </si>
  <si>
    <t>28 福島県柔道連盟</t>
  </si>
  <si>
    <t>27 山形県柔道連盟</t>
  </si>
  <si>
    <t>26 秋田県柔道連盟</t>
  </si>
  <si>
    <t>25 宮城県柔道連盟</t>
  </si>
  <si>
    <t>24 岩手県南柔道協会</t>
  </si>
  <si>
    <t>23 岩手県北柔道連盟</t>
  </si>
  <si>
    <t>22 釜石柔道会</t>
  </si>
  <si>
    <t>21 宮古柔道協会</t>
  </si>
  <si>
    <t>20 岩手県柔道連盟</t>
  </si>
  <si>
    <t>19 青森県柔道連盟</t>
  </si>
  <si>
    <t>18 夕張柔道連盟</t>
  </si>
  <si>
    <t>16 小樽柔道会</t>
  </si>
  <si>
    <t>15 釧路柔道連盟</t>
  </si>
  <si>
    <t>14 北見柔道連盟</t>
  </si>
  <si>
    <t>13 留萌柔道連盟</t>
  </si>
  <si>
    <t>117 九州柔道協会</t>
  </si>
  <si>
    <t>12 紋別地方柔道連盟</t>
  </si>
  <si>
    <t>116 四国柔道連盟</t>
  </si>
  <si>
    <t>11 網走柔道連盟</t>
  </si>
  <si>
    <t>115 中国地区柔道連盟</t>
  </si>
  <si>
    <t>10 旭川柔道連盟</t>
  </si>
  <si>
    <t>114 近畿柔道連盟</t>
  </si>
  <si>
    <t>9 十勝柔道連盟</t>
  </si>
  <si>
    <t>113 東海柔道連合会</t>
  </si>
  <si>
    <t>8 室蘭柔道協会</t>
  </si>
  <si>
    <t>112 北信越柔道連盟</t>
  </si>
  <si>
    <t>7 美唄市柔道連盟</t>
  </si>
  <si>
    <t>43 公益財団法人 東京都柔道連盟</t>
  </si>
  <si>
    <t>6 苫小牧柔道連盟</t>
  </si>
  <si>
    <t>111 関東柔道連合会</t>
  </si>
  <si>
    <t>5 空知柔道連盟</t>
  </si>
  <si>
    <t>110 東北柔道連盟</t>
  </si>
  <si>
    <t>4 後志柔道協会</t>
  </si>
  <si>
    <t>1 一般社団法人 北海道柔道連盟</t>
  </si>
  <si>
    <t>3 函館柔道連盟</t>
  </si>
  <si>
    <t>2 札幌柔道連盟</t>
  </si>
  <si>
    <r>
      <t xml:space="preserve">10 </t>
    </r>
    <r>
      <rPr>
        <sz val="10"/>
        <color rgb="FF000000"/>
        <rFont val="Arial"/>
        <family val="3"/>
        <charset val="128"/>
        <scheme val="minor"/>
      </rPr>
      <t>九州</t>
    </r>
    <phoneticPr fontId="17"/>
  </si>
  <si>
    <r>
      <t xml:space="preserve">9 </t>
    </r>
    <r>
      <rPr>
        <sz val="10"/>
        <color rgb="FF000000"/>
        <rFont val="Arial"/>
        <family val="3"/>
        <charset val="128"/>
        <scheme val="minor"/>
      </rPr>
      <t>四国</t>
    </r>
    <phoneticPr fontId="17"/>
  </si>
  <si>
    <r>
      <t xml:space="preserve">8 </t>
    </r>
    <r>
      <rPr>
        <sz val="10"/>
        <color rgb="FF000000"/>
        <rFont val="Arial"/>
        <family val="3"/>
        <charset val="128"/>
        <scheme val="minor"/>
      </rPr>
      <t>中国地区</t>
    </r>
    <phoneticPr fontId="17"/>
  </si>
  <si>
    <r>
      <t xml:space="preserve">7 </t>
    </r>
    <r>
      <rPr>
        <sz val="10"/>
        <color rgb="FF000000"/>
        <rFont val="Arial"/>
        <family val="3"/>
        <charset val="128"/>
        <scheme val="minor"/>
      </rPr>
      <t>近畿</t>
    </r>
    <phoneticPr fontId="17"/>
  </si>
  <si>
    <r>
      <t xml:space="preserve">6 </t>
    </r>
    <r>
      <rPr>
        <sz val="10"/>
        <color rgb="FF000000"/>
        <rFont val="Arial"/>
        <family val="3"/>
        <charset val="128"/>
        <scheme val="minor"/>
      </rPr>
      <t>東海</t>
    </r>
    <phoneticPr fontId="17"/>
  </si>
  <si>
    <r>
      <t xml:space="preserve">5 </t>
    </r>
    <r>
      <rPr>
        <sz val="10"/>
        <color rgb="FF000000"/>
        <rFont val="Arial"/>
        <family val="3"/>
        <charset val="128"/>
        <scheme val="minor"/>
      </rPr>
      <t>北信越</t>
    </r>
    <rPh sb="2" eb="5">
      <t>ホクシンエツ</t>
    </rPh>
    <phoneticPr fontId="17"/>
  </si>
  <si>
    <r>
      <t xml:space="preserve">4 </t>
    </r>
    <r>
      <rPr>
        <sz val="10"/>
        <color rgb="FF000000"/>
        <rFont val="Arial"/>
        <family val="3"/>
        <charset val="128"/>
        <scheme val="minor"/>
      </rPr>
      <t>東京</t>
    </r>
    <phoneticPr fontId="17"/>
  </si>
  <si>
    <r>
      <t xml:space="preserve">3 </t>
    </r>
    <r>
      <rPr>
        <sz val="10"/>
        <color rgb="FF000000"/>
        <rFont val="Arial"/>
        <family val="3"/>
        <charset val="128"/>
        <scheme val="minor"/>
      </rPr>
      <t>関東</t>
    </r>
    <phoneticPr fontId="17"/>
  </si>
  <si>
    <r>
      <t xml:space="preserve">2 </t>
    </r>
    <r>
      <rPr>
        <sz val="10"/>
        <color rgb="FF000000"/>
        <rFont val="Arial"/>
        <family val="3"/>
        <charset val="128"/>
        <scheme val="minor"/>
      </rPr>
      <t>東北</t>
    </r>
    <phoneticPr fontId="17"/>
  </si>
  <si>
    <r>
      <t xml:space="preserve">1 </t>
    </r>
    <r>
      <rPr>
        <sz val="10"/>
        <color rgb="FF000000"/>
        <rFont val="Arial"/>
        <family val="3"/>
        <charset val="128"/>
        <scheme val="minor"/>
      </rPr>
      <t>北海道</t>
    </r>
    <phoneticPr fontId="17"/>
  </si>
  <si>
    <t>沖縄県柔道連盟</t>
  </si>
  <si>
    <t>公益財団法人 鹿児島県柔道会</t>
  </si>
  <si>
    <t>宮崎県柔道連盟</t>
  </si>
  <si>
    <t>大分県柔道連盟</t>
  </si>
  <si>
    <t>熊本県柔道協会</t>
  </si>
  <si>
    <t>長崎県柔道協会</t>
  </si>
  <si>
    <t>佐賀県柔道協会</t>
  </si>
  <si>
    <t>北九州柔道会</t>
  </si>
  <si>
    <t>大牟田地区柔道協会</t>
  </si>
  <si>
    <t>筑豊地区柔道協会</t>
  </si>
  <si>
    <t>久留米地区柔道協会</t>
  </si>
  <si>
    <t>福岡地区柔道協会</t>
  </si>
  <si>
    <t>福岡県柔道協会</t>
  </si>
  <si>
    <t>九州柔道協会</t>
  </si>
  <si>
    <t>高知県柔道協会</t>
  </si>
  <si>
    <t>一般財団法人 愛媛県柔道協会</t>
  </si>
  <si>
    <t>徳島県柔道連盟</t>
  </si>
  <si>
    <t>香川県柔道連盟</t>
  </si>
  <si>
    <t>四国柔道連盟</t>
  </si>
  <si>
    <t>一般社団法人 山口県柔道協会</t>
  </si>
  <si>
    <t>広島県柔道連盟</t>
  </si>
  <si>
    <t>岡山県柔道連盟</t>
  </si>
  <si>
    <t>島根県柔道連盟</t>
  </si>
  <si>
    <t>鳥取県柔道連盟</t>
  </si>
  <si>
    <t>中国地区柔道連盟</t>
  </si>
  <si>
    <t>公益財団法人 和歌山県柔道連盟</t>
  </si>
  <si>
    <t>奈良県柔道連盟</t>
  </si>
  <si>
    <t>兵庫県柔道連盟</t>
  </si>
  <si>
    <t>大阪府柔道連盟</t>
  </si>
  <si>
    <t>京都府柔道連盟</t>
  </si>
  <si>
    <t>滋賀県柔道連盟</t>
  </si>
  <si>
    <t>近畿柔道連盟</t>
  </si>
  <si>
    <t>三重県柔道協会</t>
  </si>
  <si>
    <t>岐阜県柔道協会</t>
  </si>
  <si>
    <t>愛知県柔道連盟　</t>
  </si>
  <si>
    <t>静岡県柔道協会</t>
  </si>
  <si>
    <t>東海柔道連合会</t>
  </si>
  <si>
    <t>福井県柔道連盟</t>
  </si>
  <si>
    <t>石川県柔道連盟</t>
  </si>
  <si>
    <t>富山県柔道連盟</t>
  </si>
  <si>
    <t>長野県柔道連盟</t>
  </si>
  <si>
    <t>新潟県柔道連盟</t>
  </si>
  <si>
    <t>北信越柔道連盟</t>
  </si>
  <si>
    <t>警視庁柔道会</t>
  </si>
  <si>
    <t>三多摩柔道会</t>
  </si>
  <si>
    <t>目黒区柔道会</t>
  </si>
  <si>
    <t>港区柔道会</t>
  </si>
  <si>
    <t>文京区柔道会</t>
  </si>
  <si>
    <t>練馬区柔道会</t>
  </si>
  <si>
    <t>中野区柔道会</t>
  </si>
  <si>
    <t>豊島区柔道会</t>
  </si>
  <si>
    <t>中央区柔道会</t>
  </si>
  <si>
    <t>千代田区柔道会</t>
  </si>
  <si>
    <t>台東区柔道会</t>
  </si>
  <si>
    <t>世田谷区柔道会</t>
  </si>
  <si>
    <t>墨田区柔道会</t>
  </si>
  <si>
    <t>杉並区柔道会</t>
  </si>
  <si>
    <t>新宿区柔道会</t>
  </si>
  <si>
    <t>渋谷区柔道会</t>
  </si>
  <si>
    <t>品川区柔道会</t>
  </si>
  <si>
    <t>江東区柔道会</t>
  </si>
  <si>
    <t>北区柔道会</t>
  </si>
  <si>
    <t>葛飾区柔道会</t>
  </si>
  <si>
    <t>大田区柔道会</t>
  </si>
  <si>
    <t>江戸川区柔道会</t>
  </si>
  <si>
    <t>板橋区柔道会</t>
  </si>
  <si>
    <t>荒川区柔道会</t>
  </si>
  <si>
    <t>足立区柔道会</t>
  </si>
  <si>
    <t>公益財団法人 東京都柔道連盟</t>
  </si>
  <si>
    <t>山梨県柔道連盟</t>
  </si>
  <si>
    <t>神奈川県柔道連盟</t>
  </si>
  <si>
    <t>千葉県柔道連盟</t>
  </si>
  <si>
    <t>埼玉県柔道連盟</t>
  </si>
  <si>
    <t>群馬県柔道連盟</t>
  </si>
  <si>
    <t>栃木県柔道連盟</t>
  </si>
  <si>
    <t>茨城県柔道連盟</t>
  </si>
  <si>
    <t>関東柔道連合会</t>
  </si>
  <si>
    <t>会津柔道会</t>
  </si>
  <si>
    <t>福島県北柔道会</t>
  </si>
  <si>
    <t>福島県南柔道会</t>
  </si>
  <si>
    <t>相双柔道会</t>
  </si>
  <si>
    <t>いわき柔道会</t>
  </si>
  <si>
    <t>福島県柔道連盟</t>
  </si>
  <si>
    <t>山形県柔道連盟</t>
  </si>
  <si>
    <t>秋田県柔道連盟</t>
  </si>
  <si>
    <t>宮城県柔道連盟</t>
  </si>
  <si>
    <t>岩手県南柔道協会</t>
  </si>
  <si>
    <t>岩手県北柔道連盟</t>
  </si>
  <si>
    <t>釜石柔道会</t>
  </si>
  <si>
    <t>宮古柔道協会</t>
  </si>
  <si>
    <t>岩手県柔道連盟</t>
  </si>
  <si>
    <t>青森県柔道連盟</t>
  </si>
  <si>
    <t>東北柔道連盟</t>
  </si>
  <si>
    <t>夕張柔道連盟</t>
  </si>
  <si>
    <t>小樽柔道会</t>
  </si>
  <si>
    <t>釧路柔道連盟</t>
  </si>
  <si>
    <t>北見柔道連盟</t>
  </si>
  <si>
    <t>留萌柔道連盟</t>
  </si>
  <si>
    <t>紋別地方柔道連盟</t>
  </si>
  <si>
    <t>網走柔道連盟</t>
  </si>
  <si>
    <t>旭川柔道連盟</t>
  </si>
  <si>
    <t>十勝柔道連盟</t>
  </si>
  <si>
    <t>室蘭柔道協会</t>
  </si>
  <si>
    <t>美唄市柔道連盟</t>
  </si>
  <si>
    <t>苫小牧柔道連盟</t>
  </si>
  <si>
    <t>空知柔道連盟</t>
  </si>
  <si>
    <t>後志柔道協会</t>
  </si>
  <si>
    <t>函館柔道連盟</t>
  </si>
  <si>
    <t>札幌柔道連盟</t>
  </si>
  <si>
    <t>一般社団法人 北海道柔道連盟</t>
  </si>
  <si>
    <r>
      <t xml:space="preserve">109 </t>
    </r>
    <r>
      <rPr>
        <sz val="10"/>
        <color rgb="FF000000"/>
        <rFont val="Arial"/>
        <family val="3"/>
        <charset val="128"/>
        <scheme val="minor"/>
      </rPr>
      <t>本館</t>
    </r>
    <rPh sb="4" eb="6">
      <t>ホンカン</t>
    </rPh>
    <phoneticPr fontId="17"/>
  </si>
  <si>
    <t>選抜され
た大会</t>
    <phoneticPr fontId="17"/>
  </si>
  <si>
    <t>弐段</t>
  </si>
  <si>
    <t>◯</t>
  </si>
  <si>
    <t xml:space="preserve">実績
</t>
    <phoneticPr fontId="17"/>
  </si>
  <si>
    <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</si>
  <si>
    <t xml:space="preserve">
</t>
    <phoneticPr fontId="17"/>
  </si>
  <si>
    <t xml:space="preserve">実績
</t>
    <phoneticPr fontId="17"/>
  </si>
  <si>
    <t xml:space="preserve">
</t>
    <phoneticPr fontId="17"/>
  </si>
  <si>
    <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</si>
  <si>
    <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</si>
  <si>
    <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</si>
  <si>
    <r>
      <rPr>
        <sz val="11"/>
        <color theme="1"/>
        <rFont val="Arial"/>
        <family val="3"/>
        <charset val="128"/>
        <scheme val="minor"/>
      </rP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</si>
  <si>
    <r>
      <rPr>
        <sz val="11"/>
        <color theme="1"/>
        <rFont val="Arial"/>
        <family val="3"/>
        <charset val="128"/>
        <scheme val="minor"/>
      </rP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</si>
</sst>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F800]dddd\,\ mmmm\ dd\,\ yyyy"/>
  </numFmts>
  <fonts count="23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</font>
    <font>
      <sz val="9"/>
      <color theme="1"/>
      <name val="MS PGothic"/>
      <family val="3"/>
      <charset val="128"/>
    </font>
    <font>
      <sz val="11"/>
      <color theme="1"/>
      <name val="Calibri"/>
      <family val="2"/>
    </font>
    <font>
      <sz val="2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1"/>
      <color theme="1"/>
      <name val="Arial"/>
      <family val="3"/>
      <charset val="128"/>
      <scheme val="minor"/>
    </font>
    <font>
      <sz val="16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1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208">
    <xf numFmtId="0" fontId="0" fillId="0" borderId="0" xfId="0"/>
    <xf numFmtId="0" fontId="5" fillId="0" borderId="2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16" fillId="0" borderId="0" xfId="1"/>
    <xf numFmtId="0" fontId="18" fillId="0" borderId="0" xfId="1" applyFont="1"/>
    <xf numFmtId="56" fontId="16" fillId="0" borderId="0" xfId="1" applyNumberFormat="1"/>
    <xf numFmtId="0" fontId="0" fillId="0" borderId="0" xfId="0" applyProtection="1">
      <protection locked="0"/>
    </xf>
    <xf numFmtId="31" fontId="2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31" fontId="20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1" fontId="5" fillId="0" borderId="2" xfId="0" applyNumberFormat="1" applyFont="1" applyBorder="1" applyAlignment="1" applyProtection="1">
      <alignment horizontal="center" vertical="center"/>
      <protection locked="0"/>
    </xf>
    <xf numFmtId="31" fontId="6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31" fontId="6" fillId="0" borderId="2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31" fontId="5" fillId="0" borderId="2" xfId="0" applyNumberFormat="1" applyFont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21" fillId="0" borderId="2" xfId="0" applyFont="1" applyBorder="1" applyProtection="1">
      <protection locked="0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1" fontId="10" fillId="0" borderId="1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Protection="1">
      <protection locked="0"/>
    </xf>
    <xf numFmtId="31" fontId="2" fillId="4" borderId="0" xfId="0" applyNumberFormat="1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31" fontId="20" fillId="4" borderId="1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31" fontId="5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/>
    </xf>
    <xf numFmtId="31" fontId="5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top"/>
      <protection locked="0"/>
    </xf>
    <xf numFmtId="31" fontId="5" fillId="4" borderId="2" xfId="0" applyNumberFormat="1" applyFont="1" applyFill="1" applyBorder="1" applyProtection="1"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31" fontId="6" fillId="4" borderId="2" xfId="0" applyNumberFormat="1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4" xfId="0" applyFont="1" applyFill="1" applyBorder="1" applyAlignment="1">
      <alignment horizontal="right" vertical="center"/>
    </xf>
    <xf numFmtId="0" fontId="11" fillId="4" borderId="2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>
      <alignment horizontal="right" vertical="center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22" fillId="0" borderId="2" xfId="0" applyNumberFormat="1" applyFont="1" applyBorder="1" applyAlignment="1" applyProtection="1">
      <alignment horizontal="center" vertical="center"/>
      <protection locked="0"/>
    </xf>
    <xf numFmtId="177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6" xfId="0" applyFont="1" applyBorder="1" applyProtection="1"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Protection="1"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Protection="1"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4" borderId="25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4" fillId="4" borderId="21" xfId="0" applyFont="1" applyFill="1" applyBorder="1" applyAlignment="1" applyProtection="1">
      <alignment horizontal="left" vertical="top"/>
      <protection locked="0"/>
    </xf>
    <xf numFmtId="0" fontId="4" fillId="4" borderId="26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19" fillId="4" borderId="4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Protection="1">
      <protection locked="0"/>
    </xf>
    <xf numFmtId="0" fontId="19" fillId="4" borderId="11" xfId="0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Protection="1"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Protection="1">
      <protection locked="0"/>
    </xf>
    <xf numFmtId="0" fontId="4" fillId="4" borderId="2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Protection="1"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176" fontId="9" fillId="3" borderId="4" xfId="0" applyNumberFormat="1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left" vertical="top"/>
      <protection locked="0"/>
    </xf>
    <xf numFmtId="0" fontId="4" fillId="4" borderId="25" xfId="0" applyFont="1" applyFill="1" applyBorder="1" applyProtection="1">
      <protection locked="0"/>
    </xf>
    <xf numFmtId="0" fontId="4" fillId="4" borderId="26" xfId="0" applyFont="1" applyFill="1" applyBorder="1" applyProtection="1"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E57E0117-C50E-4119-A34A-1A8205D583F0}"/>
  </cellStyles>
  <dxfs count="0"/>
  <tableStyles count="0" defaultTableStyle="TableStyleMedium2" defaultPivotStyle="PivotStyleLight16"/>
  <colors>
    <mruColors>
      <color rgb="FFFE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 summaryRight="0"/>
  </sheetPr>
  <dimension ref="A1:L972"/>
  <sheetViews>
    <sheetView showGridLines="0" tabSelected="1" zoomScaleNormal="100" workbookViewId="0">
      <selection activeCell="M12" sqref="L12:M12"/>
    </sheetView>
  </sheetViews>
  <sheetFormatPr defaultColWidth="12.54296875" defaultRowHeight="15.75" customHeight="1"/>
  <cols>
    <col min="1" max="1" width="2" style="6" customWidth="1"/>
    <col min="2" max="2" width="11.26953125" style="6" bestFit="1" customWidth="1"/>
    <col min="3" max="3" width="24.26953125" style="6" customWidth="1"/>
    <col min="4" max="4" width="28.54296875" style="6" customWidth="1"/>
    <col min="5" max="5" width="22.81640625" style="6" customWidth="1"/>
    <col min="6" max="6" width="28.54296875" style="6" customWidth="1"/>
    <col min="7" max="9" width="11" style="6" bestFit="1" customWidth="1"/>
    <col min="10" max="10" width="34.453125" style="6" bestFit="1" customWidth="1"/>
    <col min="11" max="11" width="18.7265625" style="6" customWidth="1"/>
    <col min="12" max="16384" width="12.54296875" style="6"/>
  </cols>
  <sheetData>
    <row r="1" spans="1:12" ht="35">
      <c r="D1" s="7"/>
      <c r="E1" s="8"/>
      <c r="F1" s="9" t="s">
        <v>17</v>
      </c>
      <c r="G1" s="8"/>
      <c r="H1" s="10"/>
      <c r="I1" s="10"/>
    </row>
    <row r="2" spans="1:12" ht="35">
      <c r="A2" s="11"/>
      <c r="B2" s="12" t="s">
        <v>18</v>
      </c>
      <c r="C2" s="133"/>
      <c r="D2" s="134"/>
      <c r="E2" s="135"/>
      <c r="H2" s="10"/>
      <c r="I2" s="13" t="s">
        <v>0</v>
      </c>
      <c r="J2" s="14"/>
    </row>
    <row r="3" spans="1:12" ht="14.25" customHeight="1">
      <c r="A3" s="8"/>
      <c r="B3" s="8"/>
      <c r="C3" s="8"/>
      <c r="D3" s="8"/>
      <c r="E3" s="8"/>
      <c r="F3" s="8"/>
      <c r="H3" s="8"/>
      <c r="I3" s="8"/>
    </row>
    <row r="4" spans="1:12" ht="22.5" customHeight="1">
      <c r="A4" s="15"/>
      <c r="B4" s="136" t="s">
        <v>19</v>
      </c>
      <c r="C4" s="16" t="s">
        <v>2</v>
      </c>
      <c r="D4" s="108"/>
      <c r="E4" s="16" t="s">
        <v>20</v>
      </c>
      <c r="F4" s="18"/>
      <c r="H4" s="119" t="s">
        <v>14</v>
      </c>
      <c r="I4" s="120"/>
      <c r="J4" s="19"/>
    </row>
    <row r="5" spans="1:12" ht="22.5" customHeight="1">
      <c r="A5" s="15"/>
      <c r="B5" s="137"/>
      <c r="C5" s="18" t="s">
        <v>21</v>
      </c>
      <c r="D5" s="18"/>
      <c r="E5" s="16" t="s">
        <v>22</v>
      </c>
      <c r="F5" s="18"/>
      <c r="H5" s="121" t="s">
        <v>23</v>
      </c>
      <c r="I5" s="115"/>
      <c r="J5" s="37" t="s">
        <v>1</v>
      </c>
    </row>
    <row r="6" spans="1:12" ht="22.5" customHeight="1">
      <c r="A6" s="15"/>
      <c r="B6" s="137"/>
      <c r="C6" s="20" t="s">
        <v>24</v>
      </c>
      <c r="D6" s="20"/>
      <c r="E6" s="20" t="s">
        <v>25</v>
      </c>
      <c r="F6" s="18"/>
      <c r="H6" s="119" t="s">
        <v>6</v>
      </c>
      <c r="I6" s="120"/>
      <c r="J6" s="21"/>
    </row>
    <row r="7" spans="1:12" ht="22.5" customHeight="1">
      <c r="A7" s="15"/>
      <c r="B7" s="137"/>
      <c r="C7" s="20" t="s">
        <v>26</v>
      </c>
      <c r="D7" s="22"/>
      <c r="E7" s="23" t="s">
        <v>27</v>
      </c>
      <c r="F7" s="21"/>
      <c r="H7" s="119" t="s">
        <v>7</v>
      </c>
      <c r="I7" s="120"/>
      <c r="J7" s="21"/>
    </row>
    <row r="8" spans="1:12" ht="22.5" customHeight="1">
      <c r="A8" s="15"/>
      <c r="B8" s="137"/>
      <c r="C8" s="11" t="s">
        <v>28</v>
      </c>
      <c r="D8" s="19"/>
      <c r="E8" s="23" t="s">
        <v>29</v>
      </c>
      <c r="F8" s="18"/>
      <c r="H8" s="119" t="s">
        <v>3</v>
      </c>
      <c r="I8" s="120"/>
      <c r="J8" s="1" t="str">
        <f>DATEDIF(DATE(YEAR(J7),MONTH(J7),1), DATE(YEAR($J$2),MONTH($J$2),1), "Y") &amp; "年" &amp; DATEDIF(DATE(YEAR(J7),MONTH(J7),1), DATE(YEAR($J$2),MONTH($J$2),1), "YM") &amp; "ヶ月"</f>
        <v>0年0ヶ月</v>
      </c>
    </row>
    <row r="9" spans="1:12" ht="22.5" customHeight="1">
      <c r="A9" s="15"/>
      <c r="B9" s="137"/>
      <c r="C9" s="18" t="s">
        <v>8</v>
      </c>
      <c r="D9" s="21"/>
      <c r="E9" s="18" t="s">
        <v>30</v>
      </c>
      <c r="F9" s="2" t="str">
        <f>DATEDIF(D9, $J$2, "Y") &amp; "歳" &amp; DATEDIF(D9, $J$2, "YM") &amp; "ヶ月"</f>
        <v>0歳0ヶ月</v>
      </c>
      <c r="H9" s="126" t="s">
        <v>31</v>
      </c>
      <c r="I9" s="120"/>
      <c r="J9" s="24"/>
    </row>
    <row r="10" spans="1:12" ht="22.5" customHeight="1">
      <c r="A10" s="15"/>
      <c r="B10" s="137"/>
      <c r="C10" s="18" t="s">
        <v>11</v>
      </c>
      <c r="D10" s="18"/>
      <c r="E10" s="16" t="s">
        <v>32</v>
      </c>
      <c r="F10" s="19"/>
      <c r="H10" s="127" t="s">
        <v>33</v>
      </c>
      <c r="I10" s="111"/>
      <c r="J10" s="128" t="s">
        <v>310</v>
      </c>
    </row>
    <row r="11" spans="1:12" ht="22.5" customHeight="1">
      <c r="A11" s="15"/>
      <c r="B11" s="137"/>
      <c r="C11" s="16" t="s">
        <v>12</v>
      </c>
      <c r="D11" s="16"/>
      <c r="E11" s="16" t="s">
        <v>9</v>
      </c>
      <c r="F11" s="18"/>
      <c r="H11" s="114"/>
      <c r="I11" s="115"/>
      <c r="J11" s="129"/>
    </row>
    <row r="12" spans="1:12" ht="22.5" customHeight="1">
      <c r="A12" s="15"/>
      <c r="B12" s="137"/>
      <c r="C12" s="18" t="s">
        <v>34</v>
      </c>
      <c r="D12" s="18"/>
      <c r="E12" s="16" t="s">
        <v>10</v>
      </c>
      <c r="F12" s="18"/>
      <c r="H12" s="122" t="s">
        <v>35</v>
      </c>
      <c r="I12" s="123"/>
      <c r="J12" s="130"/>
    </row>
    <row r="13" spans="1:12" ht="22.5" customHeight="1">
      <c r="A13" s="15"/>
      <c r="B13" s="137"/>
      <c r="C13" s="16" t="s">
        <v>36</v>
      </c>
      <c r="D13" s="25"/>
      <c r="E13" s="18" t="s">
        <v>13</v>
      </c>
      <c r="F13" s="19"/>
      <c r="H13" s="124"/>
      <c r="I13" s="125"/>
      <c r="J13" s="131"/>
      <c r="L13"/>
    </row>
    <row r="14" spans="1:12" ht="22.5" customHeight="1">
      <c r="A14" s="15"/>
      <c r="B14" s="129"/>
      <c r="C14" s="18" t="s">
        <v>5</v>
      </c>
      <c r="D14" s="1" t="s">
        <v>64</v>
      </c>
      <c r="E14" s="16" t="s">
        <v>15</v>
      </c>
      <c r="F14" s="108"/>
      <c r="H14" s="26"/>
      <c r="I14" s="26"/>
      <c r="J14" s="26"/>
    </row>
    <row r="15" spans="1:12" ht="22.5" customHeight="1"/>
    <row r="16" spans="1:12" ht="15.5">
      <c r="A16" s="15"/>
      <c r="B16" s="136" t="s">
        <v>38</v>
      </c>
      <c r="C16" s="20" t="s">
        <v>39</v>
      </c>
      <c r="D16" s="20" t="s">
        <v>40</v>
      </c>
      <c r="E16" s="20" t="s">
        <v>41</v>
      </c>
      <c r="F16" s="20" t="s">
        <v>42</v>
      </c>
      <c r="G16" s="20" t="s">
        <v>43</v>
      </c>
      <c r="H16" s="20" t="s">
        <v>44</v>
      </c>
      <c r="I16" s="27" t="s">
        <v>45</v>
      </c>
      <c r="J16" s="28" t="s">
        <v>46</v>
      </c>
    </row>
    <row r="17" spans="1:10" ht="15.5">
      <c r="A17" s="15"/>
      <c r="B17" s="137"/>
      <c r="C17" s="29"/>
      <c r="D17" s="30"/>
      <c r="F17" s="31"/>
      <c r="G17" s="30" t="s">
        <v>306</v>
      </c>
      <c r="H17" s="32" t="s">
        <v>307</v>
      </c>
      <c r="I17" s="56">
        <f t="shared" ref="I17:I26" si="0">IF(OR(C17="", D17="", G17=""), 0,
  IF(OR(D17="選抜された大会", D17="府県高段者大会"),
    IF(COUNTIFS($D$16:D17, D17, $C$16:C17, "&gt;="&amp;DATE(YEAR(C17),1,1), $C$16:C17, "&lt;="&amp;DATE(YEAR(C17),12,31))&gt;IF(D17="府県高段者大会", 1, 100), 0,
      IF(H17="◯",
        IF(MATCH(G17,{"初段","弐段","参段","四段","五段","六段","七段","八段"},0)-MATCH($D$14,{"初段","弐段","参段","四段","五段","六段","七段","八段"},0)&gt;=2, 2, IF(MATCH(G17,{"初段","弐段","参段","四段","五段","六段","七段","八段"},0)-MATCH($D$14,{"初段","弐段","参段","四段","五段","六段","七段","八段"},0)=1, 1.5, IF(MATCH(G17,{"初段","弐段","参段","四段","五段","六段","七段","八段"},0)-MATCH($D$14,{"初段","弐段","参段","四段","五段","六段","七段","八段"},0)=0, 1, IF(MATCH(G17,{"初段","弐段","参段","四段","五段","六段","七段","八段"},0)-MATCH($D$14,{"初段","弐段","参段","四段","五段","六段","七段","八段"},0)=-1, 0.5, IF(MATCH(G17,{"初段","弐段","参段","四段","五段","六段","七段","八段"},0)-MATCH($D$14,{"初段","弐段","参段","四段","五段","六段","七段","八段"},0)=-2, 0.3, 0))))),
        IF(H17="×",
          IF(MATCH(G17,{"初段","弐段","参段","四段","五段","六段","七段","八段"},0)-MATCH($D$14,{"初段","弐段","参段","四段","五段","六段","七段","八段"},0)&gt;=2, 1, IF(MATCH(G17,{"初段","弐段","参段","四段","五段","六段","七段","八段"},0)-MATCH($D$14,{"初段","弐段","参段","四段","五段","六段","七段","八段"},0)=1, 0.75, IF(MATCH(G17,{"初段","弐段","参段","四段","五段","六段","七段","八段"},0)-MATCH($D$14,{"初段","弐段","参段","四段","五段","六段","七段","八段"},0)=0, 0.5, 0))),
          0
        )
      )
    ),
    IF(AND(D17="日本ベテランズ国際柔道大会", C17&lt;DATE(2019,1,1)), 0,
      IF(D17="日本ベテランズ国際柔道大会",
        MAX(0, MIN(
          IF(H17="◯",
            IF(MATCH(G17,{"初段","弐段","参段","四段","五段","六段","七段","八段"},0)-MATCH($D$14,{"初段","弐段","参段","四段","五段","六段","七段","八段"},0)&gt;=2, 2, IF(MATCH(G17,{"初段","弐段","参段","四段","五段","六段","七段","八段"},0)-MATCH($D$14,{"初段","弐段","参段","四段","五段","六段","七段","八段"},0)=1, 1.5, IF(MATCH(G17,{"初段","弐段","参段","四段","五段","六段","七段","八段"},0)-MATCH($D$14,{"初段","弐段","参段","四段","五段","六段","七段","八段"},0)=0, 1, IF(MATCH(G17,{"初段","弐段","参段","四段","五段","六段","七段","八段"},0)-MATCH($D$14,{"初段","弐段","参段","四段","五段","六段","七段","八段"},0)=-1, 0.5, IF(MATCH(G17,{"初段","弐段","参段","四段","五段","六段","七段","八段"},0)-MATCH($D$14,{"初段","弐段","参段","四段","五段","六段","七段","八段"},0)=-2, 0.3, 0))))),
            IF(H17="×",
              IF(MATCH(G17,{"初段","弐段","参段","四段","五段","六段","七段","八段"},0)-MATCH($D$14,{"初段","弐段","参段","四段","五段","六段","七段","八段"},0)&gt;=2, 1, IF(MATCH(G17,{"初段","弐段","参段","四段","五段","六段","七段","八段"},0)-MATCH($D$14,{"初段","弐段","参段","四段","五段","六段","七段","八段"},0)=1, 0.75, IF(MATCH(G17,{"初段","弐段","参段","四段","五段","六段","七段","八段"},0)-MATCH($D$14,{"初段","弐段","参段","四段","五段","六段","七段","八段"},0)=0, 0.5, 0))),
              0
            )
          ),
          1 - SUMIFS($I$16:I16, $D$16:D16, "日本ベテランズ国際柔道大会", $C$16:C16, "&gt;="&amp;DATE(YEAR(C17),1,1), $C$16:C16, "&lt;="&amp;DATE(YEAR(C17),12,31))
        )),
        IF(OR(D17="全国高段者大会", D17="地区高段者大会", D17="全国柔道整復師高段者大会"),
          IF(COUNTIFS($D$16:D17, D17, $C$16:C17, "&gt;="&amp;DATE(YEAR(C17),1,1), $C$16:C17, "&lt;="&amp;DATE(YEAR(C17),12,31))&gt;IF(D17="全国高段者大会", 2, 1),
            0,
            (IF(H17="◯", 1, IF(H17="×", 0.5, 0)) + IF(OR(AND(D17="全国高段者大会", C17&gt;=DATE(2015,4,1)), AND(D17="地区高段者大会", C17&gt;=DATE(2019,4,1))), 0.25, 0))
          ),
          0
        )
      )
    )
  )
)</f>
        <v>0</v>
      </c>
      <c r="J17" s="28">
        <f>SUMIF(D17:D26, "選抜された大会", I17:I26)</f>
        <v>0</v>
      </c>
    </row>
    <row r="18" spans="1:10" ht="15.5">
      <c r="A18" s="15"/>
      <c r="B18" s="137"/>
      <c r="C18" s="29"/>
      <c r="D18" s="30"/>
      <c r="E18" s="33"/>
      <c r="F18" s="31"/>
      <c r="G18" s="30"/>
      <c r="H18" s="32"/>
      <c r="I18" s="56">
        <f t="shared" si="0"/>
        <v>0</v>
      </c>
      <c r="J18" s="28" t="s">
        <v>47</v>
      </c>
    </row>
    <row r="19" spans="1:10" ht="15.5">
      <c r="A19" s="15"/>
      <c r="B19" s="137"/>
      <c r="C19" s="29"/>
      <c r="D19" s="30"/>
      <c r="E19" s="33"/>
      <c r="F19" s="31"/>
      <c r="G19" s="30"/>
      <c r="H19" s="32"/>
      <c r="I19" s="56">
        <f t="shared" si="0"/>
        <v>0</v>
      </c>
      <c r="J19" s="28">
        <f>SUMIF(D17:D26, "全国高段者大会", I17:I26)
+ SUMIF(D17:D26, "地区高段者大会", I17:I26)
+ SUMIF(D17:D26, "全国柔道整復師高段者大会", I17:I26)</f>
        <v>0</v>
      </c>
    </row>
    <row r="20" spans="1:10" ht="15.5">
      <c r="A20" s="15"/>
      <c r="B20" s="137"/>
      <c r="C20" s="29"/>
      <c r="D20" s="30"/>
      <c r="E20" s="33"/>
      <c r="F20" s="31"/>
      <c r="G20" s="30"/>
      <c r="H20" s="32"/>
      <c r="I20" s="56">
        <f t="shared" si="0"/>
        <v>0</v>
      </c>
      <c r="J20" s="28" t="s">
        <v>48</v>
      </c>
    </row>
    <row r="21" spans="1:10" ht="15.5">
      <c r="A21" s="15"/>
      <c r="B21" s="137"/>
      <c r="C21" s="29"/>
      <c r="D21" s="30"/>
      <c r="E21" s="33"/>
      <c r="F21" s="31"/>
      <c r="G21" s="30"/>
      <c r="H21" s="32"/>
      <c r="I21" s="56">
        <f t="shared" si="0"/>
        <v>0</v>
      </c>
      <c r="J21" s="28">
        <f>SUMIF(D17:D26, "府県高段者大会", I17:I26)
+ SUMIF(D17:D26, "日本ベテランズ国際柔道大会", I17:I26)</f>
        <v>0</v>
      </c>
    </row>
    <row r="22" spans="1:10" ht="15.5">
      <c r="A22" s="15"/>
      <c r="B22" s="137"/>
      <c r="C22" s="29"/>
      <c r="D22" s="30"/>
      <c r="E22" s="33"/>
      <c r="F22" s="31"/>
      <c r="G22" s="30"/>
      <c r="H22" s="32"/>
      <c r="I22" s="56">
        <f t="shared" si="0"/>
        <v>0</v>
      </c>
      <c r="J22" s="28" t="s">
        <v>49</v>
      </c>
    </row>
    <row r="23" spans="1:10" ht="15.5">
      <c r="A23" s="15"/>
      <c r="B23" s="137"/>
      <c r="C23" s="29"/>
      <c r="D23" s="30"/>
      <c r="E23" s="33"/>
      <c r="F23" s="31"/>
      <c r="G23" s="30"/>
      <c r="H23" s="32"/>
      <c r="I23" s="56">
        <f t="shared" si="0"/>
        <v>0</v>
      </c>
      <c r="J23" s="28">
        <f>SUM(J19,J21)</f>
        <v>0</v>
      </c>
    </row>
    <row r="24" spans="1:10" ht="15.5">
      <c r="A24" s="15"/>
      <c r="B24" s="137"/>
      <c r="C24" s="29"/>
      <c r="D24" s="30"/>
      <c r="E24" s="33"/>
      <c r="F24" s="31"/>
      <c r="G24" s="30"/>
      <c r="H24" s="32"/>
      <c r="I24" s="56">
        <f t="shared" si="0"/>
        <v>0</v>
      </c>
      <c r="J24" s="28" t="s">
        <v>50</v>
      </c>
    </row>
    <row r="25" spans="1:10" ht="15.5">
      <c r="A25" s="15"/>
      <c r="B25" s="137"/>
      <c r="C25" s="29"/>
      <c r="D25" s="30"/>
      <c r="E25" s="33"/>
      <c r="F25" s="31"/>
      <c r="G25" s="30"/>
      <c r="H25" s="32"/>
      <c r="I25" s="56">
        <f t="shared" si="0"/>
        <v>0</v>
      </c>
      <c r="J25" s="28">
        <f>J17 + J23</f>
        <v>0</v>
      </c>
    </row>
    <row r="26" spans="1:10" ht="15.5">
      <c r="A26" s="15"/>
      <c r="B26" s="129"/>
      <c r="C26" s="29"/>
      <c r="D26" s="30"/>
      <c r="E26" s="33"/>
      <c r="F26" s="31"/>
      <c r="G26" s="30"/>
      <c r="H26" s="32"/>
      <c r="I26" s="57">
        <f t="shared" si="0"/>
        <v>0</v>
      </c>
    </row>
    <row r="27" spans="1:10" ht="22.5" customHeight="1">
      <c r="A27" s="8"/>
      <c r="B27" s="8"/>
      <c r="C27" s="8"/>
      <c r="D27" s="8"/>
      <c r="E27" s="8"/>
      <c r="F27" s="8"/>
    </row>
    <row r="28" spans="1:10" ht="82.5" customHeight="1">
      <c r="A28" s="15"/>
      <c r="B28" s="16" t="s">
        <v>51</v>
      </c>
      <c r="C28" s="138" t="s">
        <v>313</v>
      </c>
      <c r="D28" s="139"/>
      <c r="E28" s="139"/>
      <c r="F28" s="120"/>
      <c r="H28" s="132" t="s">
        <v>52</v>
      </c>
      <c r="I28" s="111"/>
      <c r="J28" s="116" t="s">
        <v>312</v>
      </c>
    </row>
    <row r="29" spans="1:10" ht="82.5" customHeight="1">
      <c r="A29" s="15"/>
      <c r="B29" s="16" t="s">
        <v>53</v>
      </c>
      <c r="C29" s="138" t="s">
        <v>309</v>
      </c>
      <c r="D29" s="139"/>
      <c r="E29" s="139"/>
      <c r="F29" s="120"/>
      <c r="H29" s="112"/>
      <c r="I29" s="113"/>
      <c r="J29" s="117"/>
    </row>
    <row r="30" spans="1:10" ht="41.25" customHeight="1">
      <c r="A30" s="15"/>
      <c r="B30" s="136" t="s">
        <v>54</v>
      </c>
      <c r="C30" s="18" t="s">
        <v>55</v>
      </c>
      <c r="D30" s="105"/>
      <c r="E30" s="140" t="s">
        <v>308</v>
      </c>
      <c r="F30" s="111"/>
      <c r="H30" s="112"/>
      <c r="I30" s="113"/>
      <c r="J30" s="117"/>
    </row>
    <row r="31" spans="1:10" ht="41.25" customHeight="1">
      <c r="A31" s="15"/>
      <c r="B31" s="129"/>
      <c r="C31" s="1" t="s">
        <v>4</v>
      </c>
      <c r="D31" s="19"/>
      <c r="E31" s="114"/>
      <c r="F31" s="115"/>
      <c r="H31" s="114"/>
      <c r="I31" s="115"/>
      <c r="J31" s="118"/>
    </row>
    <row r="32" spans="1:10" ht="41.25" customHeight="1">
      <c r="A32" s="15"/>
      <c r="B32" s="136" t="s">
        <v>56</v>
      </c>
      <c r="C32" s="18" t="s">
        <v>57</v>
      </c>
      <c r="D32" s="105"/>
      <c r="E32" s="140" t="s">
        <v>308</v>
      </c>
      <c r="F32" s="111"/>
      <c r="H32" s="110" t="s">
        <v>58</v>
      </c>
      <c r="I32" s="111"/>
      <c r="J32" s="116" t="s">
        <v>310</v>
      </c>
    </row>
    <row r="33" spans="1:11" ht="41.25" customHeight="1">
      <c r="A33" s="15"/>
      <c r="B33" s="129"/>
      <c r="C33" s="18" t="s">
        <v>59</v>
      </c>
      <c r="D33" s="34"/>
      <c r="E33" s="114"/>
      <c r="F33" s="115"/>
      <c r="H33" s="112"/>
      <c r="I33" s="113"/>
      <c r="J33" s="117"/>
    </row>
    <row r="34" spans="1:11" ht="41.25" customHeight="1">
      <c r="A34" s="15"/>
      <c r="B34" s="136" t="s">
        <v>60</v>
      </c>
      <c r="C34" s="140" t="s">
        <v>308</v>
      </c>
      <c r="D34" s="141"/>
      <c r="E34" s="141"/>
      <c r="F34" s="111"/>
      <c r="H34" s="112"/>
      <c r="I34" s="113"/>
      <c r="J34" s="117"/>
    </row>
    <row r="35" spans="1:11" ht="41.25" customHeight="1">
      <c r="A35" s="15"/>
      <c r="B35" s="129"/>
      <c r="C35" s="114"/>
      <c r="D35" s="142"/>
      <c r="E35" s="142"/>
      <c r="F35" s="115"/>
      <c r="H35" s="114"/>
      <c r="I35" s="115"/>
      <c r="J35" s="118"/>
    </row>
    <row r="36" spans="1:11" ht="14">
      <c r="A36" s="8"/>
      <c r="B36" s="8"/>
      <c r="C36" s="8"/>
      <c r="F36" s="8"/>
      <c r="G36" s="8"/>
      <c r="H36" s="8"/>
      <c r="I36" s="8"/>
      <c r="J36" s="8"/>
      <c r="K36" s="8"/>
    </row>
    <row r="37" spans="1:11" ht="14">
      <c r="A37" s="8"/>
      <c r="B37" s="8"/>
      <c r="C37" s="8"/>
      <c r="F37" s="8"/>
      <c r="G37" s="8"/>
      <c r="H37" s="8"/>
      <c r="I37" s="8"/>
      <c r="J37" s="8"/>
      <c r="K37" s="8"/>
    </row>
    <row r="38" spans="1:11" ht="14">
      <c r="A38" s="8"/>
      <c r="B38" s="8"/>
      <c r="C38" s="8"/>
      <c r="F38" s="8"/>
      <c r="G38" s="8"/>
      <c r="H38" s="8"/>
      <c r="I38" s="8"/>
      <c r="J38" s="8"/>
      <c r="K38" s="8"/>
    </row>
    <row r="39" spans="1:11" ht="14">
      <c r="A39" s="8"/>
      <c r="B39" s="8"/>
      <c r="C39" s="8"/>
      <c r="F39" s="8"/>
      <c r="J39" s="8"/>
      <c r="K39" s="8"/>
    </row>
    <row r="40" spans="1:11" ht="14">
      <c r="A40" s="8"/>
      <c r="B40" s="8"/>
      <c r="C40" s="8"/>
      <c r="F40" s="8"/>
      <c r="J40" s="8"/>
      <c r="K40" s="8"/>
    </row>
    <row r="41" spans="1:11" ht="14.5">
      <c r="A41" s="8"/>
      <c r="B41" s="8"/>
      <c r="C41" s="8"/>
      <c r="D41" s="35"/>
      <c r="F41" s="36"/>
      <c r="G41" s="36"/>
      <c r="H41" s="36"/>
      <c r="I41" s="36"/>
      <c r="J41" s="36"/>
      <c r="K41" s="36"/>
    </row>
    <row r="42" spans="1:11" ht="14.5">
      <c r="A42" s="8"/>
      <c r="B42" s="8"/>
      <c r="C42" s="8"/>
      <c r="E42" s="36"/>
      <c r="F42" s="36"/>
      <c r="G42" s="36"/>
      <c r="H42" s="36"/>
      <c r="I42" s="36"/>
      <c r="J42" s="36"/>
      <c r="K42" s="36"/>
    </row>
    <row r="43" spans="1:11" ht="14.5">
      <c r="A43" s="8"/>
      <c r="B43" s="8"/>
      <c r="C43" s="8"/>
      <c r="E43" s="36"/>
      <c r="F43" s="36"/>
      <c r="G43" s="36"/>
      <c r="H43" s="36"/>
      <c r="I43" s="36"/>
      <c r="J43" s="36"/>
      <c r="K43" s="36"/>
    </row>
    <row r="44" spans="1:11" ht="14.5">
      <c r="A44" s="8"/>
      <c r="B44" s="8"/>
      <c r="C44" s="8"/>
      <c r="E44" s="36"/>
      <c r="F44" s="36"/>
      <c r="G44" s="36"/>
      <c r="H44" s="36"/>
      <c r="I44" s="36"/>
      <c r="J44" s="36"/>
      <c r="K44" s="36"/>
    </row>
    <row r="45" spans="1:11" ht="14.5">
      <c r="A45" s="8"/>
      <c r="B45" s="8"/>
      <c r="C45" s="8"/>
      <c r="E45" s="36"/>
      <c r="F45" s="36"/>
      <c r="G45" s="36"/>
      <c r="H45" s="36"/>
      <c r="I45" s="36"/>
      <c r="J45" s="36"/>
      <c r="K45" s="36"/>
    </row>
    <row r="46" spans="1:11" ht="14.5">
      <c r="A46" s="8"/>
      <c r="B46" s="8"/>
      <c r="C46" s="8"/>
      <c r="E46" s="36"/>
      <c r="F46" s="36"/>
      <c r="G46" s="36"/>
      <c r="H46" s="36"/>
      <c r="I46" s="36"/>
      <c r="J46" s="36"/>
      <c r="K46" s="36"/>
    </row>
    <row r="47" spans="1:11" ht="14">
      <c r="A47" s="8"/>
      <c r="B47" s="8"/>
      <c r="C47" s="8"/>
      <c r="E47" s="8"/>
      <c r="F47" s="8"/>
      <c r="G47" s="8"/>
      <c r="H47" s="8"/>
      <c r="I47" s="8"/>
      <c r="J47" s="8"/>
      <c r="K47" s="8"/>
    </row>
    <row r="48" spans="1:11" ht="14">
      <c r="A48" s="8"/>
      <c r="B48" s="8"/>
      <c r="C48" s="8"/>
      <c r="E48" s="8"/>
      <c r="F48" s="8"/>
      <c r="G48" s="8"/>
      <c r="H48" s="8"/>
      <c r="I48" s="8"/>
      <c r="J48" s="8"/>
      <c r="K48" s="8"/>
    </row>
    <row r="49" spans="1:11" ht="14">
      <c r="A49" s="8"/>
      <c r="B49" s="8"/>
      <c r="C49" s="8"/>
      <c r="E49" s="8"/>
      <c r="F49" s="8"/>
      <c r="G49" s="8"/>
      <c r="H49" s="8"/>
      <c r="I49" s="8"/>
      <c r="J49" s="8"/>
      <c r="K49" s="8"/>
    </row>
    <row r="50" spans="1:11" ht="14">
      <c r="A50" s="8"/>
      <c r="B50" s="8"/>
      <c r="C50" s="8"/>
      <c r="E50" s="8"/>
      <c r="F50" s="8"/>
      <c r="G50" s="8"/>
      <c r="H50" s="8"/>
      <c r="I50" s="8"/>
      <c r="J50" s="8"/>
      <c r="K50" s="8"/>
    </row>
    <row r="51" spans="1:11" ht="14">
      <c r="A51" s="8"/>
      <c r="B51" s="8"/>
      <c r="C51" s="8"/>
      <c r="E51" s="8"/>
      <c r="F51" s="8"/>
      <c r="G51" s="8"/>
      <c r="H51" s="8"/>
      <c r="I51" s="8"/>
      <c r="J51" s="8"/>
      <c r="K51" s="8"/>
    </row>
    <row r="52" spans="1:11" ht="14">
      <c r="A52" s="8"/>
      <c r="B52" s="8"/>
      <c r="C52" s="8"/>
      <c r="E52" s="8"/>
      <c r="F52" s="8"/>
      <c r="G52" s="8"/>
      <c r="H52" s="8"/>
      <c r="I52" s="8"/>
      <c r="J52" s="8"/>
      <c r="K52" s="8"/>
    </row>
    <row r="53" spans="1:11" ht="14">
      <c r="A53" s="8"/>
      <c r="B53" s="8"/>
      <c r="C53" s="8"/>
      <c r="E53" s="8"/>
      <c r="F53" s="8"/>
      <c r="G53" s="8"/>
      <c r="H53" s="8"/>
      <c r="I53" s="8"/>
      <c r="J53" s="8"/>
      <c r="K53" s="8"/>
    </row>
    <row r="54" spans="1:11" ht="14">
      <c r="A54" s="8"/>
      <c r="B54" s="8"/>
      <c r="C54" s="8"/>
      <c r="E54" s="8"/>
      <c r="F54" s="8"/>
      <c r="G54" s="8"/>
      <c r="H54" s="8"/>
      <c r="I54" s="8"/>
      <c r="J54" s="8"/>
      <c r="K54" s="8"/>
    </row>
    <row r="55" spans="1:11" ht="1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1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1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1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1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1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1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1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1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1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1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1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1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ht="1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1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1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ht="1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ht="1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ht="1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ht="1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ht="1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ht="1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ht="1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ht="1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ht="1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ht="1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ht="1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ht="1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1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ht="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ht="1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ht="1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ht="1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ht="1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ht="1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ht="1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ht="1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1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ht="1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ht="1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ht="1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ht="1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ht="1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ht="1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ht="1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ht="1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ht="1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ht="1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ht="1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ht="1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ht="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ht="1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ht="1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ht="1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ht="1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ht="1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ht="1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ht="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ht="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ht="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ht="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ht="1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ht="1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ht="1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ht="1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ht="1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ht="1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ht="1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ht="1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ht="1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ht="1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ht="1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ht="1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ht="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ht="1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ht="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ht="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ht="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ht="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ht="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ht="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ht="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ht="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 ht="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ht="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ht="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ht="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 ht="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 ht="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 ht="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ht="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ht="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ht="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ht="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ht="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ht="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ht="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ht="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ht="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ht="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ht="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 ht="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ht="1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ht="1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 ht="1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 ht="1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 ht="1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 ht="1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ht="1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ht="1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1:11" ht="1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 ht="1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 ht="1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 ht="1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1:11" ht="1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1:11" ht="1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1:11" ht="1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1" ht="1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 ht="1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1:11" ht="1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ht="1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ht="1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1:11" ht="1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1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 ht="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11" ht="1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11" ht="1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11" ht="1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11" ht="1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ht="1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 ht="1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1" ht="1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11" ht="1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1" ht="1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 ht="1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ht="1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 ht="1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 ht="1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ht="1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ht="1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ht="1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ht="1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 ht="1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 ht="1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 ht="1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 ht="1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ht="1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ht="1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ht="1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ht="1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 ht="1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ht="1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ht="1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ht="1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ht="1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ht="1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 ht="1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ht="1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ht="1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ht="1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ht="1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ht="1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ht="1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ht="1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 ht="1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ht="1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ht="1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 ht="1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ht="1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ht="1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ht="1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ht="1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ht="1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 ht="1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ht="1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ht="1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ht="1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ht="1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ht="1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ht="1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ht="1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ht="1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ht="1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ht="1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 ht="1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 ht="1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 ht="1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 ht="1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ht="1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ht="1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ht="1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ht="1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ht="1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ht="1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 ht="1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ht="1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 ht="1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 ht="1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 ht="1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ht="1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ht="1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ht="1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ht="1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ht="1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ht="1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ht="1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ht="1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ht="1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ht="1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ht="1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ht="1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ht="1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ht="1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ht="1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ht="1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ht="1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ht="1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ht="1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ht="1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ht="1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ht="1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ht="1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ht="1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ht="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ht="1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ht="1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ht="1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ht="1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ht="1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ht="1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ht="1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ht="1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ht="1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ht="1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ht="1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ht="1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ht="1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ht="1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ht="1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ht="1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ht="1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ht="1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ht="1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ht="1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ht="1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ht="1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ht="1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ht="1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ht="1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ht="1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ht="1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ht="1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ht="1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ht="1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ht="1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ht="1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ht="1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ht="1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ht="1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ht="1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ht="1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ht="1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ht="1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ht="1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ht="1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ht="1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ht="1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ht="1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ht="1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ht="1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ht="1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ht="1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ht="1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ht="1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ht="1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ht="1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ht="1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ht="1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ht="1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ht="1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ht="1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ht="1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ht="1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ht="1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ht="1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ht="1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ht="1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ht="1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ht="1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ht="1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ht="1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ht="1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ht="1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ht="1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ht="1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ht="1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ht="1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ht="1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ht="1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ht="1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ht="1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ht="1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ht="1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ht="1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ht="1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ht="1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ht="1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ht="1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ht="1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ht="1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ht="1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ht="1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ht="1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ht="1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ht="1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ht="1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ht="1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ht="1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ht="1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ht="1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ht="1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ht="1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ht="1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ht="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ht="1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ht="1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ht="1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ht="1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ht="1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ht="1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ht="1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ht="1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ht="1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ht="1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ht="1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ht="1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ht="1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ht="1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ht="1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ht="1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ht="1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ht="1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ht="1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ht="1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ht="1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ht="1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ht="1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ht="1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ht="1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ht="1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ht="1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ht="1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ht="1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ht="1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ht="1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ht="1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ht="1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ht="1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ht="1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ht="1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ht="1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ht="1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ht="1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ht="1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ht="1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ht="1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ht="1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ht="1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ht="1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ht="1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ht="1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ht="1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ht="1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ht="1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ht="1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ht="1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ht="1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ht="1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ht="1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ht="1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ht="1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ht="1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ht="1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ht="1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ht="1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ht="1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ht="1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ht="1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ht="1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ht="1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ht="1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ht="1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ht="1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ht="1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ht="1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ht="1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ht="1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ht="1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ht="1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ht="1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ht="1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ht="1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ht="1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ht="1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ht="1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ht="1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ht="1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ht="1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ht="1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ht="1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ht="1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ht="1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ht="1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ht="1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ht="1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ht="1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 ht="1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1:11" ht="1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1:11" ht="1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1:11" ht="1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1:11" ht="1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1:11" ht="1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1:11" ht="1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1:11" ht="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1:11" ht="1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1:11" ht="1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1:11" ht="1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1:11" ht="1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1:11" ht="1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1:11" ht="1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1:11" ht="1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1:11" ht="1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1:11" ht="1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1:11" ht="1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1:11" ht="1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1:11" ht="1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1:11" ht="1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1:11" ht="1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1:11" ht="1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1:11" ht="1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1:11" ht="1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1:11" ht="1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1:11" ht="1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1:11" ht="1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1:11" ht="1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1:11" ht="1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1:11" ht="1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1:11" ht="1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1:11" ht="1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1:11" ht="1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1:11" ht="1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1:11" ht="1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1:11" ht="1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1:11" ht="1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1:11" ht="1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1:11" ht="1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1:11" ht="1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1:11" ht="1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1:11" ht="1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1:11" ht="1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1:11" ht="1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1:11" ht="1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1:11" ht="1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1:11" ht="1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1:11" ht="1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1:11" ht="1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1:11" ht="1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1:11" ht="1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1:11" ht="1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1:11" ht="1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1:11" ht="1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1:11" ht="1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1:11" ht="1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1:11" ht="1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1:11" ht="1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1:11" ht="1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1:11" ht="1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1:11" ht="1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1:11" ht="1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1:11" ht="1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1:11" ht="1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1:11" ht="1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1:11" ht="1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1:11" ht="1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1:11" ht="1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1:11" ht="1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1:11" ht="1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1:11" ht="1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1:11" ht="1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1:11" ht="1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1:11" ht="1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1:11" ht="1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1:11" ht="1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1:11" ht="1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1:11" ht="1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1:11" ht="1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1:11" ht="1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1:11" ht="1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1:11" ht="1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1:11" ht="1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1:11" ht="1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1:11" ht="1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1:11" ht="1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1:11" ht="1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1:11" ht="1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1:11" ht="1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1:11" ht="1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1:11" ht="1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1:11" ht="1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1:11" ht="1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1:11" ht="1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1:11" ht="1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1:11" ht="1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1:11" ht="1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1:11" ht="1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1:11" ht="1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1:11" ht="1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1:11" ht="1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1:11" ht="1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1:11" ht="14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1:11" ht="14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1:11" ht="14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1:11" ht="14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1:11" ht="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1:11" ht="14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1:11" ht="14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1:11" ht="14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1:11" ht="14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1:11" ht="14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1:11" ht="14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1:11" ht="14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1:11" ht="14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1:11" ht="14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1:11" ht="1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1:11" ht="14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1:11" ht="14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1:11" ht="14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1:11" ht="14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1:11" ht="14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1:11" ht="14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1:11" ht="14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1" ht="14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1" ht="14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1" ht="1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1" ht="14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1" ht="14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1" ht="14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1" ht="14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1" ht="14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1" ht="14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 ht="14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 ht="14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 ht="14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 ht="1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 ht="14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 ht="14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 ht="14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ht="14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ht="14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ht="14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ht="14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 ht="14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 ht="14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 ht="1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 ht="14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 ht="14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 ht="14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 ht="14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 ht="14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 ht="14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 ht="14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 ht="14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 ht="14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 ht="1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 ht="14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 ht="14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 ht="14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 ht="14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 ht="14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 ht="14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 ht="14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 ht="14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 ht="14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 ht="1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 ht="14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 ht="14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 ht="14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 ht="14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 ht="14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 ht="14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 ht="14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 ht="14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 ht="14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 ht="1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 ht="14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 ht="14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 ht="14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 ht="14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 ht="14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 ht="14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 ht="14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 ht="14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 ht="14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 ht="1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 ht="14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 ht="14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 ht="14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 ht="14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 ht="14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 ht="14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 ht="14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 ht="14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 ht="14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 ht="1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 ht="14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 ht="14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 ht="14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 ht="14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 ht="14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 ht="14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 ht="14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 ht="14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 ht="14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ht="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ht="14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ht="14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 ht="14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 ht="14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 ht="14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ht="14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ht="14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ht="14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 ht="14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 ht="1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ht="14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ht="14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ht="14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 ht="14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 ht="14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ht="14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ht="14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ht="14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 ht="14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 ht="1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ht="14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ht="14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ht="14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 ht="14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 ht="14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ht="14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ht="14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ht="14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 ht="14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 ht="1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ht="14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ht="14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ht="14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 ht="14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 ht="14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ht="14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ht="14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1:11" ht="14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1:11" ht="14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1:11" ht="1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1:11" ht="14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 ht="14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1:11" ht="14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1:11" ht="14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1:11" ht="14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1:11" ht="14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1:11" ht="14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1:11" ht="14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 ht="14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1:11" ht="1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1:11" ht="14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1:11" ht="14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1:11" ht="14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 ht="14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1:11" ht="14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1:11" ht="14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1:11" ht="14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1:11" ht="14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 ht="14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1:11" ht="1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1:11" ht="14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1:11" ht="14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1:11" ht="14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 ht="14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1:11" ht="14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1:11" ht="14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1:11" ht="14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1:11" ht="14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 ht="14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1:11" ht="1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1:11" ht="14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1:11" ht="14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1:11" ht="14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1:11" ht="14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1:11" ht="14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1:11" ht="14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1:11" ht="14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1:11" ht="14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1:11" ht="14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1:11" ht="1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1:11" ht="14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1:11" ht="14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1:11" ht="14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1:11" ht="14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1:11" ht="14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1:11" ht="14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1:11" ht="14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1:11" ht="14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1:11" ht="14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1:11" ht="1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1:11" ht="14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 ht="14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1:11" ht="14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1:11" ht="14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1:11" ht="14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1:11" ht="14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1:11" ht="14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1:11" ht="14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1:11" ht="14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1:11" ht="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1:11" ht="14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1:11" ht="14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1:11" ht="14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1:11" ht="14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1:11" ht="14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1:11" ht="14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1:11" ht="14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1:11" ht="14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1:11" ht="14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1:11" ht="1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1:11" ht="14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1:11" ht="14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1:11" ht="14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1:11" ht="14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1:11" ht="14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1:11" ht="14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1:11" ht="14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1:11" ht="14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1:11" ht="14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1:11" ht="1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1:11" ht="14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1:11" ht="14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1:11" ht="14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1:11" ht="14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1:11" ht="14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1:11" ht="14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1:11" ht="14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 ht="14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1:11" ht="14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1:11" ht="1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1:11" ht="14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1:11" ht="14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1:11" ht="14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1:11" ht="14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1:11" ht="14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1:11" ht="14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1:11" ht="14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1:11" ht="14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1:11" ht="14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1:11" ht="1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1:11" ht="14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1:11" ht="14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 ht="14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1:11" ht="14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1:11" ht="14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1:11" ht="14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1:11" ht="14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1:11" ht="14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1:11" ht="14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1:11" ht="1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1:11" ht="1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1:11" ht="14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1:11" ht="14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1:11" ht="14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1:11" ht="1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1:11" ht="14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1:11" ht="1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1:11" ht="14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1:11" ht="1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1:11" ht="1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1:11" ht="1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1:11" ht="14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1:11" ht="14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1:11" ht="14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1:11" ht="14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1:11" ht="14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1:11" ht="14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1:11" ht="14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1:11" ht="14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1:11" ht="1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1:11" ht="14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1:11" ht="14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1:11" ht="14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1:11" ht="14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1:11" ht="14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1:11" ht="14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1:11" ht="14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1:11" ht="14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1:11" ht="14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1:11" ht="1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1:11" ht="14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1:11" ht="14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1:11" ht="14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1:11" ht="14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1:11" ht="14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1:11" ht="14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1:11" ht="14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1:11" ht="14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1:11" ht="14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1:11" ht="1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1:11" ht="14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1:11" ht="14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1:11" ht="14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1:11" ht="14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1:11" ht="14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1:11" ht="14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1:11" ht="14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1:11" ht="14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1:11" ht="14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1:11" ht="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1:11" ht="14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1:11" ht="1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1:11" ht="1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1:11" ht="1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1:11" ht="1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1:11" ht="1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1:11" ht="1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1:11" ht="1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1:11" ht="1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1:11" ht="1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1:11" ht="14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1:11" ht="14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1:11" ht="14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1:11" ht="14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1:11" ht="14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1:11" ht="14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1:11" ht="14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1:11" ht="14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1:11" ht="14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1:11" ht="1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1:11" ht="14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1:11" ht="14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1:11" ht="14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1:11" ht="14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1:11" ht="14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1:11" ht="14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1:11" ht="14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1:11" ht="14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1:11" ht="14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1:11" ht="1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1:11" ht="14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1:11" ht="14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1:11" ht="14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1:11" ht="14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1:11" ht="14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1:11" ht="14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1:11" ht="14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1:11" ht="14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1:11" ht="14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1:11" ht="1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1:11" ht="14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1:11" ht="14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1:11" ht="14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1:11" ht="14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1:11" ht="14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1:11" ht="14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1:11" ht="14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1:11" ht="14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1:11" ht="14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1:11" ht="1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1:11" ht="14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1:11" ht="14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1:11" ht="14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1:11" ht="14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1:11" ht="14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1:11" ht="14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1:11" ht="14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1:11" ht="14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</row>
  </sheetData>
  <sheetProtection sheet="1" objects="1" scenarios="1" formatCells="0"/>
  <mergeCells count="25">
    <mergeCell ref="C2:E2"/>
    <mergeCell ref="B32:B33"/>
    <mergeCell ref="B34:B35"/>
    <mergeCell ref="B4:B14"/>
    <mergeCell ref="B16:B26"/>
    <mergeCell ref="C28:F28"/>
    <mergeCell ref="C29:F29"/>
    <mergeCell ref="B30:B31"/>
    <mergeCell ref="E30:F31"/>
    <mergeCell ref="E32:F33"/>
    <mergeCell ref="C34:F35"/>
    <mergeCell ref="H32:I35"/>
    <mergeCell ref="J32:J35"/>
    <mergeCell ref="H4:I4"/>
    <mergeCell ref="H5:I5"/>
    <mergeCell ref="H6:I6"/>
    <mergeCell ref="H7:I7"/>
    <mergeCell ref="H8:I8"/>
    <mergeCell ref="H12:I13"/>
    <mergeCell ref="H9:I9"/>
    <mergeCell ref="H10:I11"/>
    <mergeCell ref="J10:J11"/>
    <mergeCell ref="J12:J13"/>
    <mergeCell ref="H28:I31"/>
    <mergeCell ref="J28:J31"/>
  </mergeCells>
  <phoneticPr fontId="17"/>
  <dataValidations count="12">
    <dataValidation type="list" allowBlank="1" showErrorMessage="1" sqref="F13" xr:uid="{00000000-0002-0000-06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J9" xr:uid="{00000000-0002-0000-0600-000001000000}">
      <formula1>"試合得点,功績"</formula1>
    </dataValidation>
    <dataValidation type="list" allowBlank="1" showErrorMessage="1" sqref="D33" xr:uid="{00000000-0002-0000-0600-000002000000}">
      <formula1>"インターナショナル,コンチネンタル,全柔連S,全柔連A,全柔連B,全柔連C"</formula1>
    </dataValidation>
    <dataValidation allowBlank="1" showErrorMessage="1" sqref="D14 C31" xr:uid="{00000000-0002-0000-0600-000003000000}"/>
    <dataValidation type="list" allowBlank="1" showErrorMessage="1" sqref="H17:H26" xr:uid="{00000000-0002-0000-0600-000004000000}">
      <formula1>"◯,×,△"</formula1>
    </dataValidation>
    <dataValidation type="list" allowBlank="1" showErrorMessage="1" sqref="C2" xr:uid="{00000000-0002-0000-0600-000006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31" xr:uid="{00000000-0002-0000-0600-000008000000}">
      <formula1>"合格,不合格"</formula1>
    </dataValidation>
    <dataValidation type="list" allowBlank="1" showErrorMessage="1" sqref="G17:G26" xr:uid="{00000000-0002-0000-0600-000009000000}">
      <formula1>"初段,弐段,参段,四段,五段,六段,七段,八段"</formula1>
    </dataValidation>
    <dataValidation type="list" allowBlank="1" showErrorMessage="1" sqref="D8" xr:uid="{00000000-0002-0000-0600-00000A000000}">
      <formula1>"有,無"</formula1>
    </dataValidation>
    <dataValidation type="list" allowBlank="1" showErrorMessage="1" sqref="J12" xr:uid="{00000000-0002-0000-0600-00000B000000}">
      <formula1>"秀,優,良,可,功績"</formula1>
    </dataValidation>
    <dataValidation type="list" allowBlank="1" showErrorMessage="1" sqref="F10" xr:uid="{00000000-0002-0000-0600-00000C000000}">
      <formula1>"男,女"</formula1>
    </dataValidation>
    <dataValidation type="list" allowBlank="1" showErrorMessage="1" sqref="D17:D26" xr:uid="{00000000-0002-0000-0600-00000D000000}">
      <formula1>"選抜された大会,全国高段者大会,地区高段者大会,府県高段者大会,日本ベテランズ国際柔道大会,全国柔道整復師高段者大会"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5000000}">
          <x14:formula1>
            <xm:f>リスト表!$E$3:$E$113</xm:f>
          </x14:formula1>
          <xm:sqref>D13</xm:sqref>
        </x14:dataValidation>
        <x14:dataValidation type="list" allowBlank="1" showErrorMessage="1" xr:uid="{4D88D725-EA25-42C9-87DA-76140EC4504C}">
          <x14:formula1>
            <xm:f>リスト表!$E$3:$E$112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Y987"/>
  <sheetViews>
    <sheetView showGridLines="0" workbookViewId="0">
      <selection activeCell="G2" sqref="G2"/>
    </sheetView>
  </sheetViews>
  <sheetFormatPr defaultColWidth="12.54296875" defaultRowHeight="15.75" customHeight="1"/>
  <cols>
    <col min="1" max="1" width="2" style="60" customWidth="1"/>
    <col min="2" max="3" width="10.7265625" style="60" customWidth="1"/>
    <col min="4" max="4" width="24.26953125" style="60" customWidth="1"/>
    <col min="5" max="5" width="28.54296875" style="60" customWidth="1"/>
    <col min="6" max="6" width="22.7265625" style="60" customWidth="1"/>
    <col min="7" max="7" width="28.7265625" style="60" customWidth="1"/>
    <col min="8" max="8" width="13.54296875" style="60" bestFit="1" customWidth="1"/>
    <col min="9" max="11" width="11" style="60" bestFit="1" customWidth="1"/>
    <col min="12" max="12" width="34.54296875" style="60" customWidth="1"/>
    <col min="13" max="13" width="18.7265625" style="60" customWidth="1"/>
    <col min="14" max="51" width="11.54296875" style="60" customWidth="1"/>
    <col min="52" max="16384" width="12.54296875" style="60"/>
  </cols>
  <sheetData>
    <row r="1" spans="1:51" ht="35">
      <c r="E1" s="62"/>
      <c r="F1" s="63"/>
      <c r="G1" s="64" t="s">
        <v>17</v>
      </c>
      <c r="H1" s="63"/>
      <c r="I1" s="63"/>
      <c r="J1" s="65"/>
      <c r="K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1" ht="35">
      <c r="A2" s="66"/>
      <c r="B2" s="157" t="s">
        <v>18</v>
      </c>
      <c r="C2" s="152"/>
      <c r="D2" s="181"/>
      <c r="E2" s="182"/>
      <c r="F2" s="183"/>
      <c r="J2" s="65"/>
      <c r="K2" s="67" t="s">
        <v>0</v>
      </c>
      <c r="L2" s="68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</row>
    <row r="3" spans="1:51" ht="14.25" customHeight="1">
      <c r="A3" s="63"/>
      <c r="B3" s="63"/>
      <c r="C3" s="63"/>
      <c r="D3" s="63"/>
      <c r="E3" s="63"/>
      <c r="F3" s="63"/>
      <c r="G3" s="63"/>
      <c r="J3" s="63"/>
      <c r="K3" s="63"/>
    </row>
    <row r="4" spans="1:51" ht="22.5" customHeight="1">
      <c r="A4" s="69"/>
      <c r="B4" s="177" t="s">
        <v>19</v>
      </c>
      <c r="C4" s="161"/>
      <c r="D4" s="70" t="s">
        <v>2</v>
      </c>
      <c r="E4" s="71"/>
      <c r="F4" s="70" t="s">
        <v>20</v>
      </c>
      <c r="G4" s="72"/>
      <c r="J4" s="184" t="s">
        <v>14</v>
      </c>
      <c r="K4" s="153"/>
      <c r="L4" s="99"/>
    </row>
    <row r="5" spans="1:51" ht="22.5" customHeight="1">
      <c r="A5" s="69"/>
      <c r="B5" s="175"/>
      <c r="C5" s="176"/>
      <c r="D5" s="72" t="s">
        <v>21</v>
      </c>
      <c r="E5" s="72"/>
      <c r="F5" s="70" t="s">
        <v>22</v>
      </c>
      <c r="G5" s="72"/>
      <c r="J5" s="185" t="s">
        <v>23</v>
      </c>
      <c r="K5" s="153"/>
      <c r="L5" s="100"/>
    </row>
    <row r="6" spans="1:51" ht="22.5" customHeight="1">
      <c r="A6" s="69"/>
      <c r="B6" s="175"/>
      <c r="C6" s="176"/>
      <c r="D6" s="73" t="s">
        <v>24</v>
      </c>
      <c r="E6" s="72"/>
      <c r="F6" s="73" t="s">
        <v>25</v>
      </c>
      <c r="G6" s="72"/>
      <c r="J6" s="156" t="s">
        <v>6</v>
      </c>
      <c r="K6" s="153"/>
      <c r="L6" s="74"/>
    </row>
    <row r="7" spans="1:51" ht="22.5" customHeight="1">
      <c r="A7" s="69"/>
      <c r="B7" s="175"/>
      <c r="C7" s="176"/>
      <c r="D7" s="75" t="s">
        <v>61</v>
      </c>
      <c r="E7" s="74"/>
      <c r="F7" s="75" t="s">
        <v>62</v>
      </c>
      <c r="G7" s="74"/>
      <c r="J7" s="156" t="s">
        <v>7</v>
      </c>
      <c r="K7" s="153"/>
      <c r="L7" s="74"/>
    </row>
    <row r="8" spans="1:51" ht="22.5" customHeight="1">
      <c r="A8" s="69"/>
      <c r="B8" s="175"/>
      <c r="C8" s="176"/>
      <c r="D8" s="76" t="s">
        <v>28</v>
      </c>
      <c r="E8" s="77"/>
      <c r="F8" s="75" t="s">
        <v>29</v>
      </c>
      <c r="G8" s="72"/>
      <c r="J8" s="156" t="s">
        <v>3</v>
      </c>
      <c r="K8" s="153"/>
      <c r="L8" s="77" t="str">
        <f>DATEDIF(DATE(YEAR(L7),MONTH(L7),1), DATE(YEAR($L$2),MONTH($L$2),1), "Y") &amp; "年" &amp; DATEDIF(DATE(YEAR(L7),MONTH(L7),1), DATE(YEAR($L$2),MONTH($L$2),1), "YM") &amp; "ヶ月"</f>
        <v>0年0ヶ月</v>
      </c>
    </row>
    <row r="9" spans="1:51" ht="22.5" customHeight="1">
      <c r="A9" s="69"/>
      <c r="B9" s="175"/>
      <c r="C9" s="176"/>
      <c r="D9" s="72" t="s">
        <v>8</v>
      </c>
      <c r="E9" s="74"/>
      <c r="F9" s="72" t="s">
        <v>30</v>
      </c>
      <c r="G9" s="78" t="str">
        <f>DATEDIF(E9, $L$2, "Y") &amp; "歳" &amp; DATEDIF(E9, $L$2, "YM") &amp; "ヶ月"</f>
        <v>0歳0ヶ月</v>
      </c>
      <c r="J9" s="157" t="s">
        <v>31</v>
      </c>
      <c r="K9" s="153"/>
      <c r="L9" s="97"/>
    </row>
    <row r="10" spans="1:51" ht="22.5" customHeight="1">
      <c r="A10" s="69"/>
      <c r="B10" s="175"/>
      <c r="C10" s="176"/>
      <c r="D10" s="72" t="s">
        <v>11</v>
      </c>
      <c r="E10" s="72"/>
      <c r="F10" s="79" t="s">
        <v>32</v>
      </c>
      <c r="G10" s="98"/>
      <c r="J10" s="160" t="s">
        <v>33</v>
      </c>
      <c r="K10" s="161"/>
      <c r="L10" s="158" t="s">
        <v>310</v>
      </c>
    </row>
    <row r="11" spans="1:51" ht="22.5" customHeight="1">
      <c r="A11" s="69"/>
      <c r="B11" s="175"/>
      <c r="C11" s="176"/>
      <c r="D11" s="70" t="s">
        <v>12</v>
      </c>
      <c r="E11" s="70"/>
      <c r="F11" s="79" t="s">
        <v>9</v>
      </c>
      <c r="G11" s="80"/>
      <c r="J11" s="162"/>
      <c r="K11" s="163"/>
      <c r="L11" s="159"/>
    </row>
    <row r="12" spans="1:51" ht="22.5" customHeight="1">
      <c r="A12" s="69"/>
      <c r="B12" s="175"/>
      <c r="C12" s="176"/>
      <c r="D12" s="72" t="s">
        <v>34</v>
      </c>
      <c r="E12" s="72"/>
      <c r="F12" s="79" t="s">
        <v>10</v>
      </c>
      <c r="G12" s="80"/>
      <c r="J12" s="164" t="s">
        <v>63</v>
      </c>
      <c r="K12" s="165"/>
      <c r="L12" s="168"/>
    </row>
    <row r="13" spans="1:51" ht="22.5" customHeight="1">
      <c r="A13" s="69"/>
      <c r="B13" s="175"/>
      <c r="C13" s="176"/>
      <c r="D13" s="70" t="s">
        <v>36</v>
      </c>
      <c r="E13" s="96"/>
      <c r="F13" s="80" t="s">
        <v>13</v>
      </c>
      <c r="G13" s="98"/>
      <c r="J13" s="166"/>
      <c r="K13" s="167"/>
      <c r="L13" s="169"/>
      <c r="N13" s="61"/>
      <c r="O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</row>
    <row r="14" spans="1:51" ht="22.5" customHeight="1">
      <c r="B14" s="162"/>
      <c r="C14" s="163"/>
      <c r="D14" s="72" t="s">
        <v>5</v>
      </c>
      <c r="E14" s="97"/>
      <c r="F14" s="79" t="s">
        <v>15</v>
      </c>
      <c r="G14" s="71"/>
    </row>
    <row r="15" spans="1:51" ht="22.5" customHeight="1"/>
    <row r="16" spans="1:51" ht="15.5">
      <c r="A16" s="69"/>
      <c r="B16" s="191" t="s">
        <v>65</v>
      </c>
      <c r="C16" s="178" t="s">
        <v>66</v>
      </c>
      <c r="D16" s="72" t="s">
        <v>39</v>
      </c>
      <c r="E16" s="156" t="s">
        <v>41</v>
      </c>
      <c r="F16" s="153"/>
      <c r="G16" s="72" t="s">
        <v>44</v>
      </c>
      <c r="H16" s="180" t="s">
        <v>67</v>
      </c>
      <c r="I16" s="173"/>
      <c r="J16" s="155"/>
      <c r="N16" s="81"/>
      <c r="O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</row>
    <row r="17" spans="1:51" ht="15.5">
      <c r="A17" s="69"/>
      <c r="B17" s="175"/>
      <c r="C17" s="179"/>
      <c r="D17" s="82"/>
      <c r="E17" s="171"/>
      <c r="F17" s="153"/>
      <c r="G17" s="101"/>
      <c r="H17" s="172" t="str">
        <f>COUNTA(G17:G20)&amp;"回"</f>
        <v>0回</v>
      </c>
      <c r="I17" s="173"/>
      <c r="J17" s="155"/>
      <c r="N17" s="81"/>
      <c r="O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</row>
    <row r="18" spans="1:51" ht="15.5">
      <c r="A18" s="69"/>
      <c r="B18" s="175"/>
      <c r="C18" s="179"/>
      <c r="D18" s="82"/>
      <c r="E18" s="171"/>
      <c r="F18" s="153"/>
      <c r="G18" s="101"/>
      <c r="H18" s="83"/>
      <c r="I18" s="83"/>
      <c r="J18" s="83"/>
      <c r="K18" s="83"/>
      <c r="N18" s="81"/>
      <c r="O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</row>
    <row r="19" spans="1:51" ht="15.5">
      <c r="A19" s="69"/>
      <c r="B19" s="175"/>
      <c r="C19" s="179"/>
      <c r="D19" s="82"/>
      <c r="E19" s="171"/>
      <c r="F19" s="153"/>
      <c r="G19" s="101"/>
      <c r="H19" s="83"/>
      <c r="I19" s="83"/>
      <c r="J19" s="83"/>
      <c r="K19" s="83"/>
      <c r="N19" s="81"/>
      <c r="O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</row>
    <row r="20" spans="1:51" ht="15.5">
      <c r="A20" s="69"/>
      <c r="B20" s="175"/>
      <c r="C20" s="159"/>
      <c r="D20" s="82"/>
      <c r="E20" s="171"/>
      <c r="F20" s="153"/>
      <c r="G20" s="101"/>
      <c r="H20" s="83"/>
      <c r="I20" s="83"/>
      <c r="J20" s="83"/>
      <c r="K20" s="83"/>
      <c r="N20" s="81"/>
      <c r="O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</row>
    <row r="21" spans="1:51" ht="15.5">
      <c r="A21" s="69"/>
      <c r="B21" s="175"/>
      <c r="C21" s="158" t="s">
        <v>68</v>
      </c>
      <c r="D21" s="84" t="s">
        <v>39</v>
      </c>
      <c r="E21" s="84" t="s">
        <v>40</v>
      </c>
      <c r="F21" s="84" t="s">
        <v>41</v>
      </c>
      <c r="G21" s="84" t="s">
        <v>42</v>
      </c>
      <c r="H21" s="84" t="s">
        <v>69</v>
      </c>
      <c r="I21" s="84" t="s">
        <v>43</v>
      </c>
      <c r="J21" s="84" t="s">
        <v>44</v>
      </c>
      <c r="K21" s="85" t="s">
        <v>45</v>
      </c>
      <c r="L21" s="86" t="s">
        <v>47</v>
      </c>
      <c r="N21" s="81"/>
      <c r="O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</row>
    <row r="22" spans="1:51" ht="15.5">
      <c r="A22" s="69"/>
      <c r="B22" s="175"/>
      <c r="C22" s="179"/>
      <c r="D22" s="87"/>
      <c r="E22" s="101"/>
      <c r="G22" s="88"/>
      <c r="H22" s="101"/>
      <c r="I22" s="101"/>
      <c r="J22" s="102"/>
      <c r="K22" s="89">
        <f>H25</f>
        <v>0</v>
      </c>
      <c r="L22" s="86">
        <f>SUMIF(E22:E41, "全国高段者大会", K22:K41)
+ SUMIF(E22:E41, "地区高段者大会", K22:K41)
+ SUMIF(E22:E41, "全国柔道整復師高段者大会", K22:K41)</f>
        <v>0</v>
      </c>
      <c r="N22" s="81"/>
      <c r="O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</row>
    <row r="23" spans="1:51" ht="15.5">
      <c r="A23" s="69"/>
      <c r="B23" s="175"/>
      <c r="C23" s="179"/>
      <c r="D23" s="87"/>
      <c r="E23" s="101"/>
      <c r="F23" s="90"/>
      <c r="G23" s="88"/>
      <c r="H23" s="101"/>
      <c r="I23" s="101"/>
      <c r="J23" s="102"/>
      <c r="K23" s="89">
        <f>IF(OR(D23="", E23="", I23=""), 0,
IF(AND(E23="日本ベテランズ国際柔道大会", D23&lt;DATE(2019,1,1)), 0,
IF(
  (
    IF(J23="◯", 0, COUNTIFS($E$16:$E$98, E23, $D$16:$D$98, "&gt;="&amp;DATE(YEAR(D23),1,1), $D$16:$D$98, "&lt;="&amp;DATE(YEAR(D23),12,31), $J$16:$J$98, "◯")) +
    IF(OR(J23="◯", J23="×"), 0, COUNTIFS($E$16:$E$98, E23, $D$16:$D$98, "&gt;="&amp;DATE(YEAR(D23),1,1), $D$16:$D$98, "&lt;="&amp;DATE(YEAR(D23),12,31), $J$16:$J$98, "×")) +
    COUNTIFS($E$16:E23, E23, $D$16:D23, "&gt;="&amp;DATE(YEAR(D23),1,1), $D$16:D23, "&lt;="&amp;DATE(YEAR(D23),12,31), $J$16:J23, J23)
  )
  &gt; IF(E23="全国高段者大会", 2, IF(OR(E23="地区高段者大会", E23="全国柔道整復師高段者大会", E23="府県高段者大会"), 1, IF(E23="日本ベテランズ国際柔道大会", 100, 100))),
  0,
  IF(E23="日本ベテランズ国際柔道大会",
    MAX(0, MIN(
      IF(J23="◯",
        IF(MATCH(I23,{"女子初段","女子弐段","女子参段","女子四段","女子五段","女子六段","女子七段","女子八段"},0)-MATCH(H23,{"女子初段","女子弐段","女子参段","女子四段","女子五段","女子六段","女子七段","女子八段"},0)&gt;=2, 2, IF(MATCH(I23,{"女子初段","女子弐段","女子参段","女子四段","女子五段","女子六段","女子七段","女子八段"},0)-MATCH(H23,{"女子初段","女子弐段","女子参段","女子四段","女子五段","女子六段","女子七段","女子八段"},0)=1, 1.5, IF(MATCH(I23,{"女子初段","女子弐段","女子参段","女子四段","女子五段","女子六段","女子七段","女子八段"},0)-MATCH(H23,{"女子初段","女子弐段","女子参段","女子四段","女子五段","女子六段","女子七段","女子八段"},0)=0, 1, IF(MATCH(I23,{"女子初段","女子弐段","女子参段","女子四段","女子五段","女子六段","女子七段","女子八段"},0)-MATCH(H23,{"女子初段","女子弐段","女子参段","女子四段","女子五段","女子六段","女子七段","女子八段"},0)=-1, 0.5, IF(MATCH(I23,{"女子初段","女子弐段","女子参段","女子四段","女子五段","女子六段","女子七段","女子八段"},0)-MATCH(H23,{"女子初段","女子弐段","女子参段","女子四段","女子五段","女子六段","女子七段","女子八段"},0)=-2, 0.3, 0))))),
        IF(J23="×",
          IF(MATCH(I23,{"女子初段","女子弐段","女子参段","女子四段","女子五段","女子六段","女子七段","女子八段"},0)-MATCH(H23,{"女子初段","女子弐段","女子参段","女子四段","女子五段","女子六段","女子七段","女子八段"},0)&gt;=2, 1, IF(MATCH(I23,{"女子初段","女子弐段","女子参段","女子四段","女子五段","女子六段","女子七段","女子八段"},0)-MATCH(H23,{"女子初段","女子弐段","女子参段","女子四段","女子五段","女子六段","女子七段","女子八段"},0)=1, 0.75, IF(MATCH(I23,{"女子初段","女子弐段","女子参段","女子四段","女子五段","女子六段","女子七段","女子八段"},0)-MATCH(H23,{"女子初段","女子弐段","女子参段","女子四段","女子五段","女子六段","女子七段","女子八段"},0)=0, 0.5, 0))),
          0
        )
      ),
      1 - SUMIFS($K$16:K22, $E$16:E22, "日本ベテランズ国際柔道大会", $D$16:D22, "&gt;="&amp;DATE(YEAR(D23),1,1), $D$16:D22, "&lt;="&amp;DATE(YEAR(D23),12,31))
    )),
    IF(E23="府県高段者大会",
      IF(J23="◯", 1, IF(J23="×", 0.5, 0)),
      IF(OR(E23="全国高段者大会", E23="地区高段者大会", E23="全国柔道整復師高段者大会"),
        (IF(J23="◯", 1, IF(J23="×", 0.5, 0)) + IF(OR(AND(E23="全国高段者大会", D23&gt;=DATE(2015,4,1)), AND(E23="地区高段者大会", D23&gt;=DATE(2019,4,1))), 0.25, 0)),
        IF(J23="◯",
          LOOKUP(IFERROR(MATCH(I23,{"女子初段","女子弐段","女子参段","女子四段","女子五段","女子六段","女子七段","女子八段"},0)-MATCH(H23,{"女子初段","女子弐段","女子参段","女子四段","女子五段","女子六段","女子七段","女子八段"},0),-10),{-10,-2,-1,0,1,2},{0,0.3,0.5,1,1.5,2}),
          IF(J23="×",
            LOOKUP(IFERROR(MATCH(I23,{"女子初段","女子弐段","女子参段","女子四段","女子五段","女子六段","女子七段","女子八段"},0)-MATCH(H23,{"女子初段","女子弐段","女子参段","女子四段","女子五段","女子六段","女子七段","女子八段"},0),-10),{-10,0,1,2},{0,0.5,0.75,1}),
            0
          )
        )
      )
    )
  )
)))</f>
        <v>0</v>
      </c>
      <c r="L23" s="86" t="s">
        <v>48</v>
      </c>
      <c r="N23" s="81"/>
      <c r="O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</row>
    <row r="24" spans="1:51" ht="15.5">
      <c r="A24" s="69"/>
      <c r="B24" s="175"/>
      <c r="C24" s="179"/>
      <c r="D24" s="87"/>
      <c r="E24" s="101"/>
      <c r="F24" s="90"/>
      <c r="G24" s="88"/>
      <c r="H24" s="101"/>
      <c r="I24" s="101"/>
      <c r="J24" s="102"/>
      <c r="K24" s="89">
        <f>IF(OR(D24="", E24="", I24=""), 0,
IF(AND(E24="日本ベテランズ国際柔道大会", D24&lt;DATE(2019,1,1)), 0,
IF(
  (
    IF(J24="◯", 0, COUNTIFS($E$16:$E$98, E24, $D$16:$D$98, "&gt;="&amp;DATE(YEAR(D24),1,1), $D$16:$D$98, "&lt;="&amp;DATE(YEAR(D24),12,31), $J$16:$J$98, "◯")) +
    IF(OR(J24="◯", J24="×"), 0, COUNTIFS($E$16:$E$98, E24, $D$16:$D$98, "&gt;="&amp;DATE(YEAR(D24),1,1), $D$16:$D$98, "&lt;="&amp;DATE(YEAR(D24),12,31), $J$16:$J$98, "×")) +
    COUNTIFS($E$16:E24, E24, $D$16:D24, "&gt;="&amp;DATE(YEAR(D24),1,1), $D$16:D24, "&lt;="&amp;DATE(YEAR(D24),12,31), $J$16:J24, J24)
  )
  &gt; IF(E24="全国高段者大会", 2, IF(OR(E24="地区高段者大会", E24="全国柔道整復師高段者大会", E24="府県高段者大会"), 1, IF(E24="日本ベテランズ国際柔道大会", 100, 100))),
  0,
  IF(E24="日本ベテランズ国際柔道大会",
    MAX(0, MIN(
      IF(J24="◯",
        IF(MATCH(I24,{"女子初段","女子弐段","女子参段","女子四段","女子五段","女子六段","女子七段","女子八段"},0)-MATCH(H24,{"女子初段","女子弐段","女子参段","女子四段","女子五段","女子六段","女子七段","女子八段"},0)&gt;=2, 2, IF(MATCH(I24,{"女子初段","女子弐段","女子参段","女子四段","女子五段","女子六段","女子七段","女子八段"},0)-MATCH(H24,{"女子初段","女子弐段","女子参段","女子四段","女子五段","女子六段","女子七段","女子八段"},0)=1, 1.5, IF(MATCH(I24,{"女子初段","女子弐段","女子参段","女子四段","女子五段","女子六段","女子七段","女子八段"},0)-MATCH(H24,{"女子初段","女子弐段","女子参段","女子四段","女子五段","女子六段","女子七段","女子八段"},0)=0, 1, IF(MATCH(I24,{"女子初段","女子弐段","女子参段","女子四段","女子五段","女子六段","女子七段","女子八段"},0)-MATCH(H24,{"女子初段","女子弐段","女子参段","女子四段","女子五段","女子六段","女子七段","女子八段"},0)=-1, 0.5, IF(MATCH(I24,{"女子初段","女子弐段","女子参段","女子四段","女子五段","女子六段","女子七段","女子八段"},0)-MATCH(H24,{"女子初段","女子弐段","女子参段","女子四段","女子五段","女子六段","女子七段","女子八段"},0)=-2, 0.3, 0))))),
        IF(J24="×",
          IF(MATCH(I24,{"女子初段","女子弐段","女子参段","女子四段","女子五段","女子六段","女子七段","女子八段"},0)-MATCH(H24,{"女子初段","女子弐段","女子参段","女子四段","女子五段","女子六段","女子七段","女子八段"},0)&gt;=2, 1, IF(MATCH(I24,{"女子初段","女子弐段","女子参段","女子四段","女子五段","女子六段","女子七段","女子八段"},0)-MATCH(H24,{"女子初段","女子弐段","女子参段","女子四段","女子五段","女子六段","女子七段","女子八段"},0)=1, 0.75, IF(MATCH(I24,{"女子初段","女子弐段","女子参段","女子四段","女子五段","女子六段","女子七段","女子八段"},0)-MATCH(H24,{"女子初段","女子弐段","女子参段","女子四段","女子五段","女子六段","女子七段","女子八段"},0)=0, 0.5, 0))),
          0
        )
      ),
      1 - SUMIFS($K$16:K23, $E$16:E23, "日本ベテランズ国際柔道大会", $D$16:D23, "&gt;="&amp;DATE(YEAR(D24),1,1), $D$16:D23, "&lt;="&amp;DATE(YEAR(D24),12,31))
    )),
    IF(E24="府県高段者大会",
      IF(J24="◯", 1, IF(J24="×", 0.5, 0)),
      IF(OR(E24="全国高段者大会", E24="地区高段者大会", E24="全国柔道整復師高段者大会"),
        (IF(J24="◯", 1, IF(J24="×", 0.5, 0)) + IF(OR(AND(E24="全国高段者大会", D24&gt;=DATE(2015,4,1)), AND(E24="地区高段者大会", D24&gt;=DATE(2019,4,1))), 0.25, 0)),
        IF(J24="◯",
          LOOKUP(IFERROR(MATCH(I24,{"女子初段","女子弐段","女子参段","女子四段","女子五段","女子六段","女子七段","女子八段"},0)-MATCH(H24,{"女子初段","女子弐段","女子参段","女子四段","女子五段","女子六段","女子七段","女子八段"},0),-10),{-10,-2,-1,0,1,2},{0,0.3,0.5,1,1.5,2}),
          IF(J24="×",
            LOOKUP(IFERROR(MATCH(I24,{"女子初段","女子弐段","女子参段","女子四段","女子五段","女子六段","女子七段","女子八段"},0)-MATCH(H24,{"女子初段","女子弐段","女子参段","女子四段","女子五段","女子六段","女子七段","女子八段"},0),-10),{-10,0,1,2},{0,0.5,0.75,1}),
            0
          )
        )
      )
    )
  )
)))</f>
        <v>0</v>
      </c>
      <c r="L24" s="86">
        <f>SUMIF(E22:E41, "府県高段者大会", K22:K41)
+ SUMIF(E22:E41, "日本ベテランズ国際柔道大会", K22:K41)</f>
        <v>0</v>
      </c>
      <c r="N24" s="81"/>
      <c r="O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</row>
    <row r="25" spans="1:51" ht="15.5">
      <c r="A25" s="69"/>
      <c r="B25" s="175"/>
      <c r="C25" s="179"/>
      <c r="D25" s="87"/>
      <c r="E25" s="101"/>
      <c r="F25" s="90"/>
      <c r="G25" s="88"/>
      <c r="H25" s="101"/>
      <c r="I25" s="101"/>
      <c r="J25" s="102"/>
      <c r="K25" s="89">
        <f>IF(OR(D25="", E25="", I25=""), 0,
IF(AND(E25="日本ベテランズ国際柔道大会", D25&lt;DATE(2019,1,1)), 0,
IF(
  (
    IF(J25="◯", 0, COUNTIFS($E$16:$E$98, E25, $D$16:$D$98, "&gt;="&amp;DATE(YEAR(D25),1,1), $D$16:$D$98, "&lt;="&amp;DATE(YEAR(D25),12,31), $J$16:$J$98, "◯")) +
    IF(OR(J25="◯", J25="×"), 0, COUNTIFS($E$16:$E$98, E25, $D$16:$D$98, "&gt;="&amp;DATE(YEAR(D25),1,1), $D$16:$D$98, "&lt;="&amp;DATE(YEAR(D25),12,31), $J$16:$J$98, "×")) +
    COUNTIFS($E$16:E25, E25, $D$16:D25, "&gt;="&amp;DATE(YEAR(D25),1,1), $D$16:D25, "&lt;="&amp;DATE(YEAR(D25),12,31), $J$16:J25, J25)
  )
  &gt; IF(E25="全国高段者大会", 2, IF(OR(E25="地区高段者大会", E25="全国柔道整復師高段者大会", E25="府県高段者大会"), 1, IF(E25="日本ベテランズ国際柔道大会", 100, 100))),
  0,
  IF(E25="日本ベテランズ国際柔道大会",
    MAX(0, MIN(
      IF(J25="◯",
        IF(MATCH(I25,{"女子初段","女子弐段","女子参段","女子四段","女子五段","女子六段","女子七段","女子八段"},0)-MATCH(H25,{"女子初段","女子弐段","女子参段","女子四段","女子五段","女子六段","女子七段","女子八段"},0)&gt;=2, 2, IF(MATCH(I25,{"女子初段","女子弐段","女子参段","女子四段","女子五段","女子六段","女子七段","女子八段"},0)-MATCH(H25,{"女子初段","女子弐段","女子参段","女子四段","女子五段","女子六段","女子七段","女子八段"},0)=1, 1.5, IF(MATCH(I25,{"女子初段","女子弐段","女子参段","女子四段","女子五段","女子六段","女子七段","女子八段"},0)-MATCH(H25,{"女子初段","女子弐段","女子参段","女子四段","女子五段","女子六段","女子七段","女子八段"},0)=0, 1, IF(MATCH(I25,{"女子初段","女子弐段","女子参段","女子四段","女子五段","女子六段","女子七段","女子八段"},0)-MATCH(H25,{"女子初段","女子弐段","女子参段","女子四段","女子五段","女子六段","女子七段","女子八段"},0)=-1, 0.5, IF(MATCH(I25,{"女子初段","女子弐段","女子参段","女子四段","女子五段","女子六段","女子七段","女子八段"},0)-MATCH(H25,{"女子初段","女子弐段","女子参段","女子四段","女子五段","女子六段","女子七段","女子八段"},0)=-2, 0.3, 0))))),
        IF(J25="×",
          IF(MATCH(I25,{"女子初段","女子弐段","女子参段","女子四段","女子五段","女子六段","女子七段","女子八段"},0)-MATCH(H25,{"女子初段","女子弐段","女子参段","女子四段","女子五段","女子六段","女子七段","女子八段"},0)&gt;=2, 1, IF(MATCH(I25,{"女子初段","女子弐段","女子参段","女子四段","女子五段","女子六段","女子七段","女子八段"},0)-MATCH(H25,{"女子初段","女子弐段","女子参段","女子四段","女子五段","女子六段","女子七段","女子八段"},0)=1, 0.75, IF(MATCH(I25,{"女子初段","女子弐段","女子参段","女子四段","女子五段","女子六段","女子七段","女子八段"},0)-MATCH(H25,{"女子初段","女子弐段","女子参段","女子四段","女子五段","女子六段","女子七段","女子八段"},0)=0, 0.5, 0))),
          0
        )
      ),
      1 - SUMIFS($K$16:K24, $E$16:E24, "日本ベテランズ国際柔道大会", $D$16:D24, "&gt;="&amp;DATE(YEAR(D25),1,1), $D$16:D24, "&lt;="&amp;DATE(YEAR(D25),12,31))
    )),
    IF(E25="府県高段者大会",
      IF(J25="◯", 1, IF(J25="×", 0.5, 0)),
      IF(OR(E25="全国高段者大会", E25="地区高段者大会", E25="全国柔道整復師高段者大会"),
        (IF(J25="◯", 1, IF(J25="×", 0.5, 0)) + IF(OR(AND(E25="全国高段者大会", D25&gt;=DATE(2015,4,1)), AND(E25="地区高段者大会", D25&gt;=DATE(2019,4,1))), 0.25, 0)),
        IF(J25="◯",
          LOOKUP(IFERROR(MATCH(I25,{"女子初段","女子弐段","女子参段","女子四段","女子五段","女子六段","女子七段","女子八段"},0)-MATCH(H25,{"女子初段","女子弐段","女子参段","女子四段","女子五段","女子六段","女子七段","女子八段"},0),-10),{-10,-2,-1,0,1,2},{0,0.3,0.5,1,1.5,2}),
          IF(J25="×",
            LOOKUP(IFERROR(MATCH(I25,{"女子初段","女子弐段","女子参段","女子四段","女子五段","女子六段","女子七段","女子八段"},0)-MATCH(H25,{"女子初段","女子弐段","女子参段","女子四段","女子五段","女子六段","女子七段","女子八段"},0),-10),{-10,0,1,2},{0,0.5,0.75,1}),
            0
          )
        )
      )
    )
  )
)))</f>
        <v>0</v>
      </c>
      <c r="L25" s="86" t="s">
        <v>50</v>
      </c>
      <c r="N25" s="81"/>
      <c r="O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</row>
    <row r="26" spans="1:51" ht="15.5">
      <c r="A26" s="69"/>
      <c r="B26" s="175"/>
      <c r="C26" s="179"/>
      <c r="D26" s="87"/>
      <c r="E26" s="101"/>
      <c r="F26" s="90"/>
      <c r="G26" s="88"/>
      <c r="H26" s="101"/>
      <c r="I26" s="101"/>
      <c r="J26" s="103"/>
      <c r="K26" s="89">
        <f>IF(OR(D26="", E26="", I26=""), 0,
IF(AND(E26="日本ベテランズ国際柔道大会", D26&lt;DATE(2019,1,1)), 0,
IF(
  (
    IF(J26="◯", 0, COUNTIFS($E$16:$E$98, E26, $D$16:$D$98, "&gt;="&amp;DATE(YEAR(D26),1,1), $D$16:$D$98, "&lt;="&amp;DATE(YEAR(D26),12,31), $J$16:$J$98, "◯")) +
    IF(OR(J26="◯", J26="×"), 0, COUNTIFS($E$16:$E$98, E26, $D$16:$D$98, "&gt;="&amp;DATE(YEAR(D26),1,1), $D$16:$D$98, "&lt;="&amp;DATE(YEAR(D26),12,31), $J$16:$J$98, "×")) +
    COUNTIFS($E$16:E26, E26, $D$16:D26, "&gt;="&amp;DATE(YEAR(D26),1,1), $D$16:D26, "&lt;="&amp;DATE(YEAR(D26),12,31), $J$16:J26, J26)
  )
  &gt; IF(E26="全国高段者大会", 2, IF(OR(E26="地区高段者大会", E26="全国柔道整復師高段者大会", E26="府県高段者大会"), 1, IF(E26="日本ベテランズ国際柔道大会", 100, 100))),
  0,
  IF(E26="日本ベテランズ国際柔道大会",
    MAX(0, MIN(
      IF(J26="◯",
        IF(MATCH(I26,{"女子初段","女子弐段","女子参段","女子四段","女子五段","女子六段","女子七段","女子八段"},0)-MATCH(H26,{"女子初段","女子弐段","女子参段","女子四段","女子五段","女子六段","女子七段","女子八段"},0)&gt;=2, 2, IF(MATCH(I26,{"女子初段","女子弐段","女子参段","女子四段","女子五段","女子六段","女子七段","女子八段"},0)-MATCH(H26,{"女子初段","女子弐段","女子参段","女子四段","女子五段","女子六段","女子七段","女子八段"},0)=1, 1.5, IF(MATCH(I26,{"女子初段","女子弐段","女子参段","女子四段","女子五段","女子六段","女子七段","女子八段"},0)-MATCH(H26,{"女子初段","女子弐段","女子参段","女子四段","女子五段","女子六段","女子七段","女子八段"},0)=0, 1, IF(MATCH(I26,{"女子初段","女子弐段","女子参段","女子四段","女子五段","女子六段","女子七段","女子八段"},0)-MATCH(H26,{"女子初段","女子弐段","女子参段","女子四段","女子五段","女子六段","女子七段","女子八段"},0)=-1, 0.5, IF(MATCH(I26,{"女子初段","女子弐段","女子参段","女子四段","女子五段","女子六段","女子七段","女子八段"},0)-MATCH(H26,{"女子初段","女子弐段","女子参段","女子四段","女子五段","女子六段","女子七段","女子八段"},0)=-2, 0.3, 0))))),
        IF(J26="×",
          IF(MATCH(I26,{"女子初段","女子弐段","女子参段","女子四段","女子五段","女子六段","女子七段","女子八段"},0)-MATCH(H26,{"女子初段","女子弐段","女子参段","女子四段","女子五段","女子六段","女子七段","女子八段"},0)&gt;=2, 1, IF(MATCH(I26,{"女子初段","女子弐段","女子参段","女子四段","女子五段","女子六段","女子七段","女子八段"},0)-MATCH(H26,{"女子初段","女子弐段","女子参段","女子四段","女子五段","女子六段","女子七段","女子八段"},0)=1, 0.75, IF(MATCH(I26,{"女子初段","女子弐段","女子参段","女子四段","女子五段","女子六段","女子七段","女子八段"},0)-MATCH(H26,{"女子初段","女子弐段","女子参段","女子四段","女子五段","女子六段","女子七段","女子八段"},0)=0, 0.5, 0))),
          0
        )
      ),
      1 - SUMIFS($K$16:K25, $E$16:E25, "日本ベテランズ国際柔道大会", $D$16:D25, "&gt;="&amp;DATE(YEAR(D26),1,1), $D$16:D25, "&lt;="&amp;DATE(YEAR(D26),12,31))
    )),
    IF(E26="府県高段者大会",
      IF(J26="◯", 1, IF(J26="×", 0.5, 0)),
      IF(OR(E26="全国高段者大会", E26="地区高段者大会", E26="全国柔道整復師高段者大会"),
        (IF(J26="◯", 1, IF(J26="×", 0.5, 0)) + IF(OR(AND(E26="全国高段者大会", D26&gt;=DATE(2015,4,1)), AND(E26="地区高段者大会", D26&gt;=DATE(2019,4,1))), 0.25, 0)),
        IF(J26="◯",
          LOOKUP(IFERROR(MATCH(I26,{"女子初段","女子弐段","女子参段","女子四段","女子五段","女子六段","女子七段","女子八段"},0)-MATCH(H26,{"女子初段","女子弐段","女子参段","女子四段","女子五段","女子六段","女子七段","女子八段"},0),-10),{-10,-2,-1,0,1,2},{0,0.3,0.5,1,1.5,2}),
          IF(J26="×",
            LOOKUP(IFERROR(MATCH(I26,{"女子初段","女子弐段","女子参段","女子四段","女子五段","女子六段","女子七段","女子八段"},0)-MATCH(H26,{"女子初段","女子弐段","女子参段","女子四段","女子五段","女子六段","女子七段","女子八段"},0),-10),{-10,0,1,2},{0,0.5,0.75,1}),
            0
          )
        )
      )
    )
  )
)))</f>
        <v>0</v>
      </c>
      <c r="L26" s="86">
        <f>SUM(L22,L24)</f>
        <v>0</v>
      </c>
      <c r="N26" s="81"/>
      <c r="O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</row>
    <row r="27" spans="1:51" ht="15.5">
      <c r="A27" s="69"/>
      <c r="B27" s="175"/>
      <c r="C27" s="179"/>
      <c r="D27" s="87"/>
      <c r="E27" s="101"/>
      <c r="F27" s="90"/>
      <c r="G27" s="88"/>
      <c r="H27" s="101"/>
      <c r="I27" s="101"/>
      <c r="J27" s="103"/>
      <c r="K27" s="91">
        <f>IF(OR(D27="", E27="", I27=""), 0,
IF(AND(E27="日本ベテランズ国際柔道大会", D27&lt;DATE(2019,1,1)), 0,
IF(
  (
    IF(J27="◯", 0, COUNTIFS($E$16:$E$98, E27, $D$16:$D$98, "&gt;="&amp;DATE(YEAR(D27),1,1), $D$16:$D$98, "&lt;="&amp;DATE(YEAR(D27),12,31), $J$16:$J$98, "◯")) +
    IF(OR(J27="◯", J27="×"), 0, COUNTIFS($E$16:$E$98, E27, $D$16:$D$98, "&gt;="&amp;DATE(YEAR(D27),1,1), $D$16:$D$98, "&lt;="&amp;DATE(YEAR(D27),12,31), $J$16:$J$98, "×")) +
    COUNTIFS($E$16:E27, E27, $D$16:D27, "&gt;="&amp;DATE(YEAR(D27),1,1), $D$16:D27, "&lt;="&amp;DATE(YEAR(D27),12,31), $J$16:J27, J27)
  )
  &gt; IF(E27="全国高段者大会", 2, IF(OR(E27="地区高段者大会", E27="全国柔道整復師高段者大会", E27="府県高段者大会"), 1, IF(E27="日本ベテランズ国際柔道大会", 100, 100))),
  0,
  IF(E27="日本ベテランズ国際柔道大会",
    MAX(0, MIN(
      IF(J27="◯",
        IF(MATCH(I27,{"女子初段","女子弐段","女子参段","女子四段","女子五段","女子六段","女子七段","女子八段"},0)-MATCH(H27,{"女子初段","女子弐段","女子参段","女子四段","女子五段","女子六段","女子七段","女子八段"},0)&gt;=2, 2, IF(MATCH(I27,{"女子初段","女子弐段","女子参段","女子四段","女子五段","女子六段","女子七段","女子八段"},0)-MATCH(H27,{"女子初段","女子弐段","女子参段","女子四段","女子五段","女子六段","女子七段","女子八段"},0)=1, 1.5, IF(MATCH(I27,{"女子初段","女子弐段","女子参段","女子四段","女子五段","女子六段","女子七段","女子八段"},0)-MATCH(H27,{"女子初段","女子弐段","女子参段","女子四段","女子五段","女子六段","女子七段","女子八段"},0)=0, 1, IF(MATCH(I27,{"女子初段","女子弐段","女子参段","女子四段","女子五段","女子六段","女子七段","女子八段"},0)-MATCH(H27,{"女子初段","女子弐段","女子参段","女子四段","女子五段","女子六段","女子七段","女子八段"},0)=-1, 0.5, IF(MATCH(I27,{"女子初段","女子弐段","女子参段","女子四段","女子五段","女子六段","女子七段","女子八段"},0)-MATCH(H27,{"女子初段","女子弐段","女子参段","女子四段","女子五段","女子六段","女子七段","女子八段"},0)=-2, 0.3, 0))))),
        IF(J27="×",
          IF(MATCH(I27,{"女子初段","女子弐段","女子参段","女子四段","女子五段","女子六段","女子七段","女子八段"},0)-MATCH(H27,{"女子初段","女子弐段","女子参段","女子四段","女子五段","女子六段","女子七段","女子八段"},0)&gt;=2, 1, IF(MATCH(I27,{"女子初段","女子弐段","女子参段","女子四段","女子五段","女子六段","女子七段","女子八段"},0)-MATCH(H27,{"女子初段","女子弐段","女子参段","女子四段","女子五段","女子六段","女子七段","女子八段"},0)=1, 0.75, IF(MATCH(I27,{"女子初段","女子弐段","女子参段","女子四段","女子五段","女子六段","女子七段","女子八段"},0)-MATCH(H27,{"女子初段","女子弐段","女子参段","女子四段","女子五段","女子六段","女子七段","女子八段"},0)=0, 0.5, 0))),
          0
        )
      ),
      1 - SUMIFS($K$16:K26, $E$16:E26, "日本ベテランズ国際柔道大会", $D$16:D26, "&gt;="&amp;DATE(YEAR(D27),1,1), $D$16:D26, "&lt;="&amp;DATE(YEAR(D27),12,31))
    )),
    IF(E27="府県高段者大会",
      IF(J27="◯", 1, IF(J27="×", 0.5, 0)),
      IF(OR(E27="全国高段者大会", E27="地区高段者大会", E27="全国柔道整復師高段者大会"),
        (IF(J27="◯", 1, IF(J27="×", 0.5, 0)) + IF(OR(AND(E27="全国高段者大会", D27&gt;=DATE(2015,4,1)), AND(E27="地区高段者大会", D27&gt;=DATE(2019,4,1))), 0.25, 0)),
        IF(J27="◯",
          LOOKUP(IFERROR(MATCH(I27,{"女子初段","女子弐段","女子参段","女子四段","女子五段","女子六段","女子七段","女子八段"},0)-MATCH(H27,{"女子初段","女子弐段","女子参段","女子四段","女子五段","女子六段","女子七段","女子八段"},0),-10),{-10,-2,-1,0,1,2},{0,0.3,0.5,1,1.5,2}),
          IF(J27="×",
            LOOKUP(IFERROR(MATCH(I27,{"女子初段","女子弐段","女子参段","女子四段","女子五段","女子六段","女子七段","女子八段"},0)-MATCH(H27,{"女子初段","女子弐段","女子参段","女子四段","女子五段","女子六段","女子七段","女子八段"},0),-10),{-10,0,1,2},{0,0.5,0.75,1}),
            0
          )
        )
      )
    )
  )
)))</f>
        <v>0</v>
      </c>
      <c r="N27" s="81"/>
      <c r="O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</row>
    <row r="28" spans="1:51" ht="15.5">
      <c r="A28" s="69"/>
      <c r="B28" s="175"/>
      <c r="C28" s="179"/>
      <c r="D28" s="87"/>
      <c r="E28" s="101"/>
      <c r="F28" s="90"/>
      <c r="G28" s="88"/>
      <c r="H28" s="101"/>
      <c r="I28" s="101"/>
      <c r="J28" s="103"/>
      <c r="K28" s="91">
        <f>IF(OR(D28="", E28="", I28=""), 0,
IF(AND(E28="日本ベテランズ国際柔道大会", D28&lt;DATE(2019,1,1)), 0,
IF(
  (
    IF(J28="◯", 0, COUNTIFS($E$16:$E$98, E28, $D$16:$D$98, "&gt;="&amp;DATE(YEAR(D28),1,1), $D$16:$D$98, "&lt;="&amp;DATE(YEAR(D28),12,31), $J$16:$J$98, "◯")) +
    IF(OR(J28="◯", J28="×"), 0, COUNTIFS($E$16:$E$98, E28, $D$16:$D$98, "&gt;="&amp;DATE(YEAR(D28),1,1), $D$16:$D$98, "&lt;="&amp;DATE(YEAR(D28),12,31), $J$16:$J$98, "×")) +
    COUNTIFS($E$16:E28, E28, $D$16:D28, "&gt;="&amp;DATE(YEAR(D28),1,1), $D$16:D28, "&lt;="&amp;DATE(YEAR(D28),12,31), $J$16:J28, J28)
  )
  &gt; IF(E28="全国高段者大会", 2, IF(OR(E28="地区高段者大会", E28="全国柔道整復師高段者大会", E28="府県高段者大会"), 1, IF(E28="日本ベテランズ国際柔道大会", 100, 100))),
  0,
  IF(E28="日本ベテランズ国際柔道大会",
    MAX(0, MIN(
      IF(J28="◯",
        IF(MATCH(I28,{"女子初段","女子弐段","女子参段","女子四段","女子五段","女子六段","女子七段","女子八段"},0)-MATCH(H28,{"女子初段","女子弐段","女子参段","女子四段","女子五段","女子六段","女子七段","女子八段"},0)&gt;=2, 2, IF(MATCH(I28,{"女子初段","女子弐段","女子参段","女子四段","女子五段","女子六段","女子七段","女子八段"},0)-MATCH(H28,{"女子初段","女子弐段","女子参段","女子四段","女子五段","女子六段","女子七段","女子八段"},0)=1, 1.5, IF(MATCH(I28,{"女子初段","女子弐段","女子参段","女子四段","女子五段","女子六段","女子七段","女子八段"},0)-MATCH(H28,{"女子初段","女子弐段","女子参段","女子四段","女子五段","女子六段","女子七段","女子八段"},0)=0, 1, IF(MATCH(I28,{"女子初段","女子弐段","女子参段","女子四段","女子五段","女子六段","女子七段","女子八段"},0)-MATCH(H28,{"女子初段","女子弐段","女子参段","女子四段","女子五段","女子六段","女子七段","女子八段"},0)=-1, 0.5, IF(MATCH(I28,{"女子初段","女子弐段","女子参段","女子四段","女子五段","女子六段","女子七段","女子八段"},0)-MATCH(H28,{"女子初段","女子弐段","女子参段","女子四段","女子五段","女子六段","女子七段","女子八段"},0)=-2, 0.3, 0))))),
        IF(J28="×",
          IF(MATCH(I28,{"女子初段","女子弐段","女子参段","女子四段","女子五段","女子六段","女子七段","女子八段"},0)-MATCH(H28,{"女子初段","女子弐段","女子参段","女子四段","女子五段","女子六段","女子七段","女子八段"},0)&gt;=2, 1, IF(MATCH(I28,{"女子初段","女子弐段","女子参段","女子四段","女子五段","女子六段","女子七段","女子八段"},0)-MATCH(H28,{"女子初段","女子弐段","女子参段","女子四段","女子五段","女子六段","女子七段","女子八段"},0)=1, 0.75, IF(MATCH(I28,{"女子初段","女子弐段","女子参段","女子四段","女子五段","女子六段","女子七段","女子八段"},0)-MATCH(H28,{"女子初段","女子弐段","女子参段","女子四段","女子五段","女子六段","女子七段","女子八段"},0)=0, 0.5, 0))),
          0
        )
      ),
      1 - SUMIFS($K$16:K27, $E$16:E27, "日本ベテランズ国際柔道大会", $D$16:D27, "&gt;="&amp;DATE(YEAR(D28),1,1), $D$16:D27, "&lt;="&amp;DATE(YEAR(D28),12,31))
    )),
    IF(E28="府県高段者大会",
      IF(J28="◯", 1, IF(J28="×", 0.5, 0)),
      IF(OR(E28="全国高段者大会", E28="地区高段者大会", E28="全国柔道整復師高段者大会"),
        (IF(J28="◯", 1, IF(J28="×", 0.5, 0)) + IF(OR(AND(E28="全国高段者大会", D28&gt;=DATE(2015,4,1)), AND(E28="地区高段者大会", D28&gt;=DATE(2019,4,1))), 0.25, 0)),
        IF(J28="◯",
          LOOKUP(IFERROR(MATCH(I28,{"女子初段","女子弐段","女子参段","女子四段","女子五段","女子六段","女子七段","女子八段"},0)-MATCH(H28,{"女子初段","女子弐段","女子参段","女子四段","女子五段","女子六段","女子七段","女子八段"},0),-10),{-10,-2,-1,0,1,2},{0,0.3,0.5,1,1.5,2}),
          IF(J28="×",
            LOOKUP(IFERROR(MATCH(I28,{"女子初段","女子弐段","女子参段","女子四段","女子五段","女子六段","女子七段","女子八段"},0)-MATCH(H28,{"女子初段","女子弐段","女子参段","女子四段","女子五段","女子六段","女子七段","女子八段"},0),-10),{-10,0,1,2},{0,0.5,0.75,1}),
            0
          )
        )
      )
    )
  )
)))</f>
        <v>0</v>
      </c>
      <c r="L28" s="92"/>
      <c r="N28" s="81"/>
      <c r="O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</row>
    <row r="29" spans="1:51" ht="15.5">
      <c r="A29" s="69"/>
      <c r="B29" s="175"/>
      <c r="C29" s="179"/>
      <c r="D29" s="87"/>
      <c r="E29" s="101"/>
      <c r="F29" s="90"/>
      <c r="G29" s="88"/>
      <c r="H29" s="101"/>
      <c r="I29" s="101"/>
      <c r="J29" s="103"/>
      <c r="K29" s="91">
        <f>IF(OR(D29="", E29="", I29=""), 0,
IF(AND(E29="日本ベテランズ国際柔道大会", D29&lt;DATE(2019,1,1)), 0,
IF(
  (
    IF(J29="◯", 0, COUNTIFS($E$16:$E$98, E29, $D$16:$D$98, "&gt;="&amp;DATE(YEAR(D29),1,1), $D$16:$D$98, "&lt;="&amp;DATE(YEAR(D29),12,31), $J$16:$J$98, "◯")) +
    IF(OR(J29="◯", J29="×"), 0, COUNTIFS($E$16:$E$98, E29, $D$16:$D$98, "&gt;="&amp;DATE(YEAR(D29),1,1), $D$16:$D$98, "&lt;="&amp;DATE(YEAR(D29),12,31), $J$16:$J$98, "×")) +
    COUNTIFS($E$16:E29, E29, $D$16:D29, "&gt;="&amp;DATE(YEAR(D29),1,1), $D$16:D29, "&lt;="&amp;DATE(YEAR(D29),12,31), $J$16:J29, J29)
  )
  &gt; IF(E29="全国高段者大会", 2, IF(OR(E29="地区高段者大会", E29="全国柔道整復師高段者大会", E29="府県高段者大会"), 1, IF(E29="日本ベテランズ国際柔道大会", 100, 100))),
  0,
  IF(E29="日本ベテランズ国際柔道大会",
    MAX(0, MIN(
      IF(J29="◯",
        IF(MATCH(I29,{"女子初段","女子弐段","女子参段","女子四段","女子五段","女子六段","女子七段","女子八段"},0)-MATCH(H29,{"女子初段","女子弐段","女子参段","女子四段","女子五段","女子六段","女子七段","女子八段"},0)&gt;=2, 2, IF(MATCH(I29,{"女子初段","女子弐段","女子参段","女子四段","女子五段","女子六段","女子七段","女子八段"},0)-MATCH(H29,{"女子初段","女子弐段","女子参段","女子四段","女子五段","女子六段","女子七段","女子八段"},0)=1, 1.5, IF(MATCH(I29,{"女子初段","女子弐段","女子参段","女子四段","女子五段","女子六段","女子七段","女子八段"},0)-MATCH(H29,{"女子初段","女子弐段","女子参段","女子四段","女子五段","女子六段","女子七段","女子八段"},0)=0, 1, IF(MATCH(I29,{"女子初段","女子弐段","女子参段","女子四段","女子五段","女子六段","女子七段","女子八段"},0)-MATCH(H29,{"女子初段","女子弐段","女子参段","女子四段","女子五段","女子六段","女子七段","女子八段"},0)=-1, 0.5, IF(MATCH(I29,{"女子初段","女子弐段","女子参段","女子四段","女子五段","女子六段","女子七段","女子八段"},0)-MATCH(H29,{"女子初段","女子弐段","女子参段","女子四段","女子五段","女子六段","女子七段","女子八段"},0)=-2, 0.3, 0))))),
        IF(J29="×",
          IF(MATCH(I29,{"女子初段","女子弐段","女子参段","女子四段","女子五段","女子六段","女子七段","女子八段"},0)-MATCH(H29,{"女子初段","女子弐段","女子参段","女子四段","女子五段","女子六段","女子七段","女子八段"},0)&gt;=2, 1, IF(MATCH(I29,{"女子初段","女子弐段","女子参段","女子四段","女子五段","女子六段","女子七段","女子八段"},0)-MATCH(H29,{"女子初段","女子弐段","女子参段","女子四段","女子五段","女子六段","女子七段","女子八段"},0)=1, 0.75, IF(MATCH(I29,{"女子初段","女子弐段","女子参段","女子四段","女子五段","女子六段","女子七段","女子八段"},0)-MATCH(H29,{"女子初段","女子弐段","女子参段","女子四段","女子五段","女子六段","女子七段","女子八段"},0)=0, 0.5, 0))),
          0
        )
      ),
      1 - SUMIFS($K$16:K28, $E$16:E28, "日本ベテランズ国際柔道大会", $D$16:D28, "&gt;="&amp;DATE(YEAR(D29),1,1), $D$16:D28, "&lt;="&amp;DATE(YEAR(D29),12,31))
    )),
    IF(E29="府県高段者大会",
      IF(J29="◯", 1, IF(J29="×", 0.5, 0)),
      IF(OR(E29="全国高段者大会", E29="地区高段者大会", E29="全国柔道整復師高段者大会"),
        (IF(J29="◯", 1, IF(J29="×", 0.5, 0)) + IF(OR(AND(E29="全国高段者大会", D29&gt;=DATE(2015,4,1)), AND(E29="地区高段者大会", D29&gt;=DATE(2019,4,1))), 0.25, 0)),
        IF(J29="◯",
          LOOKUP(IFERROR(MATCH(I29,{"女子初段","女子弐段","女子参段","女子四段","女子五段","女子六段","女子七段","女子八段"},0)-MATCH(H29,{"女子初段","女子弐段","女子参段","女子四段","女子五段","女子六段","女子七段","女子八段"},0),-10),{-10,-2,-1,0,1,2},{0,0.3,0.5,1,1.5,2}),
          IF(J29="×",
            LOOKUP(IFERROR(MATCH(I29,{"女子初段","女子弐段","女子参段","女子四段","女子五段","女子六段","女子七段","女子八段"},0)-MATCH(H29,{"女子初段","女子弐段","女子参段","女子四段","女子五段","女子六段","女子七段","女子八段"},0),-10),{-10,0,1,2},{0,0.5,0.75,1}),
            0
          )
        )
      )
    )
  )
)))</f>
        <v>0</v>
      </c>
      <c r="L29" s="92"/>
      <c r="N29" s="81"/>
      <c r="O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</row>
    <row r="30" spans="1:51" ht="15.5">
      <c r="A30" s="69"/>
      <c r="B30" s="175"/>
      <c r="C30" s="179"/>
      <c r="D30" s="87"/>
      <c r="E30" s="101"/>
      <c r="F30" s="90"/>
      <c r="G30" s="88"/>
      <c r="H30" s="101"/>
      <c r="I30" s="101"/>
      <c r="J30" s="103"/>
      <c r="K30" s="91">
        <f>IF(OR(D30="", E30="", I30=""), 0,
IF(AND(E30="日本ベテランズ国際柔道大会", D30&lt;DATE(2019,1,1)), 0,
IF(
  (
    IF(J30="◯", 0, COUNTIFS($E$16:$E$98, E30, $D$16:$D$98, "&gt;="&amp;DATE(YEAR(D30),1,1), $D$16:$D$98, "&lt;="&amp;DATE(YEAR(D30),12,31), $J$16:$J$98, "◯")) +
    IF(OR(J30="◯", J30="×"), 0, COUNTIFS($E$16:$E$98, E30, $D$16:$D$98, "&gt;="&amp;DATE(YEAR(D30),1,1), $D$16:$D$98, "&lt;="&amp;DATE(YEAR(D30),12,31), $J$16:$J$98, "×")) +
    COUNTIFS($E$16:E30, E30, $D$16:D30, "&gt;="&amp;DATE(YEAR(D30),1,1), $D$16:D30, "&lt;="&amp;DATE(YEAR(D30),12,31), $J$16:J30, J30)
  )
  &gt; IF(E30="全国高段者大会", 2, IF(OR(E30="地区高段者大会", E30="全国柔道整復師高段者大会", E30="府県高段者大会"), 1, IF(E30="日本ベテランズ国際柔道大会", 100, 100))),
  0,
  IF(E30="日本ベテランズ国際柔道大会",
    MAX(0, MIN(
      IF(J30="◯",
        IF(MATCH(I30,{"女子初段","女子弐段","女子参段","女子四段","女子五段","女子六段","女子七段","女子八段"},0)-MATCH(H30,{"女子初段","女子弐段","女子参段","女子四段","女子五段","女子六段","女子七段","女子八段"},0)&gt;=2, 2, IF(MATCH(I30,{"女子初段","女子弐段","女子参段","女子四段","女子五段","女子六段","女子七段","女子八段"},0)-MATCH(H30,{"女子初段","女子弐段","女子参段","女子四段","女子五段","女子六段","女子七段","女子八段"},0)=1, 1.5, IF(MATCH(I30,{"女子初段","女子弐段","女子参段","女子四段","女子五段","女子六段","女子七段","女子八段"},0)-MATCH(H30,{"女子初段","女子弐段","女子参段","女子四段","女子五段","女子六段","女子七段","女子八段"},0)=0, 1, IF(MATCH(I30,{"女子初段","女子弐段","女子参段","女子四段","女子五段","女子六段","女子七段","女子八段"},0)-MATCH(H30,{"女子初段","女子弐段","女子参段","女子四段","女子五段","女子六段","女子七段","女子八段"},0)=-1, 0.5, IF(MATCH(I30,{"女子初段","女子弐段","女子参段","女子四段","女子五段","女子六段","女子七段","女子八段"},0)-MATCH(H30,{"女子初段","女子弐段","女子参段","女子四段","女子五段","女子六段","女子七段","女子八段"},0)=-2, 0.3, 0))))),
        IF(J30="×",
          IF(MATCH(I30,{"女子初段","女子弐段","女子参段","女子四段","女子五段","女子六段","女子七段","女子八段"},0)-MATCH(H30,{"女子初段","女子弐段","女子参段","女子四段","女子五段","女子六段","女子七段","女子八段"},0)&gt;=2, 1, IF(MATCH(I30,{"女子初段","女子弐段","女子参段","女子四段","女子五段","女子六段","女子七段","女子八段"},0)-MATCH(H30,{"女子初段","女子弐段","女子参段","女子四段","女子五段","女子六段","女子七段","女子八段"},0)=1, 0.75, IF(MATCH(I30,{"女子初段","女子弐段","女子参段","女子四段","女子五段","女子六段","女子七段","女子八段"},0)-MATCH(H30,{"女子初段","女子弐段","女子参段","女子四段","女子五段","女子六段","女子七段","女子八段"},0)=0, 0.5, 0))),
          0
        )
      ),
      1 - SUMIFS($K$16:K29, $E$16:E29, "日本ベテランズ国際柔道大会", $D$16:D29, "&gt;="&amp;DATE(YEAR(D30),1,1), $D$16:D29, "&lt;="&amp;DATE(YEAR(D30),12,31))
    )),
    IF(E30="府県高段者大会",
      IF(J30="◯", 1, IF(J30="×", 0.5, 0)),
      IF(OR(E30="全国高段者大会", E30="地区高段者大会", E30="全国柔道整復師高段者大会"),
        (IF(J30="◯", 1, IF(J30="×", 0.5, 0)) + IF(OR(AND(E30="全国高段者大会", D30&gt;=DATE(2015,4,1)), AND(E30="地区高段者大会", D30&gt;=DATE(2019,4,1))), 0.25, 0)),
        IF(J30="◯",
          LOOKUP(IFERROR(MATCH(I30,{"女子初段","女子弐段","女子参段","女子四段","女子五段","女子六段","女子七段","女子八段"},0)-MATCH(H30,{"女子初段","女子弐段","女子参段","女子四段","女子五段","女子六段","女子七段","女子八段"},0),-10),{-10,-2,-1,0,1,2},{0,0.3,0.5,1,1.5,2}),
          IF(J30="×",
            LOOKUP(IFERROR(MATCH(I30,{"女子初段","女子弐段","女子参段","女子四段","女子五段","女子六段","女子七段","女子八段"},0)-MATCH(H30,{"女子初段","女子弐段","女子参段","女子四段","女子五段","女子六段","女子七段","女子八段"},0),-10),{-10,0,1,2},{0,0.5,0.75,1}),
            0
          )
        )
      )
    )
  )
)))</f>
        <v>0</v>
      </c>
      <c r="L30" s="92"/>
      <c r="N30" s="81"/>
      <c r="O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</row>
    <row r="31" spans="1:51" ht="15.5">
      <c r="A31" s="69"/>
      <c r="B31" s="175"/>
      <c r="C31" s="179"/>
      <c r="D31" s="87"/>
      <c r="E31" s="101"/>
      <c r="F31" s="90"/>
      <c r="G31" s="88"/>
      <c r="H31" s="101"/>
      <c r="I31" s="101"/>
      <c r="J31" s="103"/>
      <c r="K31" s="91">
        <f>IF(OR(D31="", E31="", I31=""), 0,
IF(AND(E31="日本ベテランズ国際柔道大会", D31&lt;DATE(2019,1,1)), 0,
IF(
  (
    IF(J31="◯", 0, COUNTIFS($E$16:$E$98, E31, $D$16:$D$98, "&gt;="&amp;DATE(YEAR(D31),1,1), $D$16:$D$98, "&lt;="&amp;DATE(YEAR(D31),12,31), $J$16:$J$98, "◯")) +
    IF(OR(J31="◯", J31="×"), 0, COUNTIFS($E$16:$E$98, E31, $D$16:$D$98, "&gt;="&amp;DATE(YEAR(D31),1,1), $D$16:$D$98, "&lt;="&amp;DATE(YEAR(D31),12,31), $J$16:$J$98, "×")) +
    COUNTIFS($E$16:E31, E31, $D$16:D31, "&gt;="&amp;DATE(YEAR(D31),1,1), $D$16:D31, "&lt;="&amp;DATE(YEAR(D31),12,31), $J$16:J31, J31)
  )
  &gt; IF(E31="全国高段者大会", 2, IF(OR(E31="地区高段者大会", E31="全国柔道整復師高段者大会", E31="府県高段者大会"), 1, IF(E31="日本ベテランズ国際柔道大会", 100, 100))),
  0,
  IF(E31="日本ベテランズ国際柔道大会",
    MAX(0, MIN(
      IF(J31="◯",
        IF(MATCH(I31,{"女子初段","女子弐段","女子参段","女子四段","女子五段","女子六段","女子七段","女子八段"},0)-MATCH(H31,{"女子初段","女子弐段","女子参段","女子四段","女子五段","女子六段","女子七段","女子八段"},0)&gt;=2, 2, IF(MATCH(I31,{"女子初段","女子弐段","女子参段","女子四段","女子五段","女子六段","女子七段","女子八段"},0)-MATCH(H31,{"女子初段","女子弐段","女子参段","女子四段","女子五段","女子六段","女子七段","女子八段"},0)=1, 1.5, IF(MATCH(I31,{"女子初段","女子弐段","女子参段","女子四段","女子五段","女子六段","女子七段","女子八段"},0)-MATCH(H31,{"女子初段","女子弐段","女子参段","女子四段","女子五段","女子六段","女子七段","女子八段"},0)=0, 1, IF(MATCH(I31,{"女子初段","女子弐段","女子参段","女子四段","女子五段","女子六段","女子七段","女子八段"},0)-MATCH(H31,{"女子初段","女子弐段","女子参段","女子四段","女子五段","女子六段","女子七段","女子八段"},0)=-1, 0.5, IF(MATCH(I31,{"女子初段","女子弐段","女子参段","女子四段","女子五段","女子六段","女子七段","女子八段"},0)-MATCH(H31,{"女子初段","女子弐段","女子参段","女子四段","女子五段","女子六段","女子七段","女子八段"},0)=-2, 0.3, 0))))),
        IF(J31="×",
          IF(MATCH(I31,{"女子初段","女子弐段","女子参段","女子四段","女子五段","女子六段","女子七段","女子八段"},0)-MATCH(H31,{"女子初段","女子弐段","女子参段","女子四段","女子五段","女子六段","女子七段","女子八段"},0)&gt;=2, 1, IF(MATCH(I31,{"女子初段","女子弐段","女子参段","女子四段","女子五段","女子六段","女子七段","女子八段"},0)-MATCH(H31,{"女子初段","女子弐段","女子参段","女子四段","女子五段","女子六段","女子七段","女子八段"},0)=1, 0.75, IF(MATCH(I31,{"女子初段","女子弐段","女子参段","女子四段","女子五段","女子六段","女子七段","女子八段"},0)-MATCH(H31,{"女子初段","女子弐段","女子参段","女子四段","女子五段","女子六段","女子七段","女子八段"},0)=0, 0.5, 0))),
          0
        )
      ),
      1 - SUMIFS($K$16:K30, $E$16:E30, "日本ベテランズ国際柔道大会", $D$16:D30, "&gt;="&amp;DATE(YEAR(D31),1,1), $D$16:D30, "&lt;="&amp;DATE(YEAR(D31),12,31))
    )),
    IF(E31="府県高段者大会",
      IF(J31="◯", 1, IF(J31="×", 0.5, 0)),
      IF(OR(E31="全国高段者大会", E31="地区高段者大会", E31="全国柔道整復師高段者大会"),
        (IF(J31="◯", 1, IF(J31="×", 0.5, 0)) + IF(OR(AND(E31="全国高段者大会", D31&gt;=DATE(2015,4,1)), AND(E31="地区高段者大会", D31&gt;=DATE(2019,4,1))), 0.25, 0)),
        IF(J31="◯",
          LOOKUP(IFERROR(MATCH(I31,{"女子初段","女子弐段","女子参段","女子四段","女子五段","女子六段","女子七段","女子八段"},0)-MATCH(H31,{"女子初段","女子弐段","女子参段","女子四段","女子五段","女子六段","女子七段","女子八段"},0),-10),{-10,-2,-1,0,1,2},{0,0.3,0.5,1,1.5,2}),
          IF(J31="×",
            LOOKUP(IFERROR(MATCH(I31,{"女子初段","女子弐段","女子参段","女子四段","女子五段","女子六段","女子七段","女子八段"},0)-MATCH(H31,{"女子初段","女子弐段","女子参段","女子四段","女子五段","女子六段","女子七段","女子八段"},0),-10),{-10,0,1,2},{0,0.5,0.75,1}),
            0
          )
        )
      )
    )
  )
)))</f>
        <v>0</v>
      </c>
      <c r="L31" s="92"/>
      <c r="N31" s="81"/>
      <c r="O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</row>
    <row r="32" spans="1:51" ht="15.5">
      <c r="A32" s="69"/>
      <c r="B32" s="175"/>
      <c r="C32" s="179"/>
      <c r="D32" s="87"/>
      <c r="E32" s="101"/>
      <c r="G32" s="88"/>
      <c r="H32" s="101"/>
      <c r="I32" s="101"/>
      <c r="J32" s="103"/>
      <c r="K32" s="91">
        <f>IF(OR(D32="", E32="", I32=""), 0,
IF(AND(E32="日本ベテランズ国際柔道大会", D32&lt;DATE(2019,1,1)), 0,
IF(
  (
    IF(J32="◯", 0, COUNTIFS($E$16:$E$98, E32, $D$16:$D$98, "&gt;="&amp;DATE(YEAR(D32),1,1), $D$16:$D$98, "&lt;="&amp;DATE(YEAR(D32),12,31), $J$16:$J$98, "◯")) +
    IF(OR(J32="◯", J32="×"), 0, COUNTIFS($E$16:$E$98, E32, $D$16:$D$98, "&gt;="&amp;DATE(YEAR(D32),1,1), $D$16:$D$98, "&lt;="&amp;DATE(YEAR(D32),12,31), $J$16:$J$98, "×")) +
    COUNTIFS($E$16:E32, E32, $D$16:D32, "&gt;="&amp;DATE(YEAR(D32),1,1), $D$16:D32, "&lt;="&amp;DATE(YEAR(D32),12,31), $J$16:J32, J32)
  )
  &gt; IF(E32="全国高段者大会", 2, IF(OR(E32="地区高段者大会", E32="全国柔道整復師高段者大会", E32="府県高段者大会"), 1, IF(E32="日本ベテランズ国際柔道大会", 100, 100))),
  0,
  IF(E32="日本ベテランズ国際柔道大会",
    MAX(0, MIN(
      IF(J32="◯",
        IF(MATCH(I32,{"女子初段","女子弐段","女子参段","女子四段","女子五段","女子六段","女子七段","女子八段"},0)-MATCH(H32,{"女子初段","女子弐段","女子参段","女子四段","女子五段","女子六段","女子七段","女子八段"},0)&gt;=2, 2, IF(MATCH(I32,{"女子初段","女子弐段","女子参段","女子四段","女子五段","女子六段","女子七段","女子八段"},0)-MATCH(H32,{"女子初段","女子弐段","女子参段","女子四段","女子五段","女子六段","女子七段","女子八段"},0)=1, 1.5, IF(MATCH(I32,{"女子初段","女子弐段","女子参段","女子四段","女子五段","女子六段","女子七段","女子八段"},0)-MATCH(H32,{"女子初段","女子弐段","女子参段","女子四段","女子五段","女子六段","女子七段","女子八段"},0)=0, 1, IF(MATCH(I32,{"女子初段","女子弐段","女子参段","女子四段","女子五段","女子六段","女子七段","女子八段"},0)-MATCH(H32,{"女子初段","女子弐段","女子参段","女子四段","女子五段","女子六段","女子七段","女子八段"},0)=-1, 0.5, IF(MATCH(I32,{"女子初段","女子弐段","女子参段","女子四段","女子五段","女子六段","女子七段","女子八段"},0)-MATCH(H32,{"女子初段","女子弐段","女子参段","女子四段","女子五段","女子六段","女子七段","女子八段"},0)=-2, 0.3, 0))))),
        IF(J32="×",
          IF(MATCH(I32,{"女子初段","女子弐段","女子参段","女子四段","女子五段","女子六段","女子七段","女子八段"},0)-MATCH(H32,{"女子初段","女子弐段","女子参段","女子四段","女子五段","女子六段","女子七段","女子八段"},0)&gt;=2, 1, IF(MATCH(I32,{"女子初段","女子弐段","女子参段","女子四段","女子五段","女子六段","女子七段","女子八段"},0)-MATCH(H32,{"女子初段","女子弐段","女子参段","女子四段","女子五段","女子六段","女子七段","女子八段"},0)=1, 0.75, IF(MATCH(I32,{"女子初段","女子弐段","女子参段","女子四段","女子五段","女子六段","女子七段","女子八段"},0)-MATCH(H32,{"女子初段","女子弐段","女子参段","女子四段","女子五段","女子六段","女子七段","女子八段"},0)=0, 0.5, 0))),
          0
        )
      ),
      1 - SUMIFS($K$16:K31, $E$16:E31, "日本ベテランズ国際柔道大会", $D$16:D31, "&gt;="&amp;DATE(YEAR(D32),1,1), $D$16:D31, "&lt;="&amp;DATE(YEAR(D32),12,31))
    )),
    IF(E32="府県高段者大会",
      IF(J32="◯", 1, IF(J32="×", 0.5, 0)),
      IF(OR(E32="全国高段者大会", E32="地区高段者大会", E32="全国柔道整復師高段者大会"),
        (IF(J32="◯", 1, IF(J32="×", 0.5, 0)) + IF(OR(AND(E32="全国高段者大会", D32&gt;=DATE(2015,4,1)), AND(E32="地区高段者大会", D32&gt;=DATE(2019,4,1))), 0.25, 0)),
        IF(J32="◯",
          LOOKUP(IFERROR(MATCH(I32,{"女子初段","女子弐段","女子参段","女子四段","女子五段","女子六段","女子七段","女子八段"},0)-MATCH(H32,{"女子初段","女子弐段","女子参段","女子四段","女子五段","女子六段","女子七段","女子八段"},0),-10),{-10,-2,-1,0,1,2},{0,0.3,0.5,1,1.5,2}),
          IF(J32="×",
            LOOKUP(IFERROR(MATCH(I32,{"女子初段","女子弐段","女子参段","女子四段","女子五段","女子六段","女子七段","女子八段"},0)-MATCH(H32,{"女子初段","女子弐段","女子参段","女子四段","女子五段","女子六段","女子七段","女子八段"},0),-10),{-10,0,1,2},{0,0.5,0.75,1}),
            0
          )
        )
      )
    )
  )
)))</f>
        <v>0</v>
      </c>
      <c r="L32" s="92"/>
      <c r="N32" s="81"/>
      <c r="O32" s="81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</row>
    <row r="33" spans="1:51" ht="15.5">
      <c r="A33" s="69"/>
      <c r="B33" s="175"/>
      <c r="C33" s="179"/>
      <c r="D33" s="87"/>
      <c r="E33" s="101"/>
      <c r="F33" s="90"/>
      <c r="G33" s="88"/>
      <c r="H33" s="101"/>
      <c r="I33" s="101"/>
      <c r="J33" s="103"/>
      <c r="K33" s="91">
        <f>IF(OR(D33="", E33="", I33=""), 0,
IF(AND(E33="日本ベテランズ国際柔道大会", D33&lt;DATE(2019,1,1)), 0,
IF(
  (
    IF(J33="◯", 0, COUNTIFS($E$16:$E$98, E33, $D$16:$D$98, "&gt;="&amp;DATE(YEAR(D33),1,1), $D$16:$D$98, "&lt;="&amp;DATE(YEAR(D33),12,31), $J$16:$J$98, "◯")) +
    IF(OR(J33="◯", J33="×"), 0, COUNTIFS($E$16:$E$98, E33, $D$16:$D$98, "&gt;="&amp;DATE(YEAR(D33),1,1), $D$16:$D$98, "&lt;="&amp;DATE(YEAR(D33),12,31), $J$16:$J$98, "×")) +
    COUNTIFS($E$16:E33, E33, $D$16:D33, "&gt;="&amp;DATE(YEAR(D33),1,1), $D$16:D33, "&lt;="&amp;DATE(YEAR(D33),12,31), $J$16:J33, J33)
  )
  &gt; IF(E33="全国高段者大会", 2, IF(OR(E33="地区高段者大会", E33="全国柔道整復師高段者大会", E33="府県高段者大会"), 1, IF(E33="日本ベテランズ国際柔道大会", 100, 100))),
  0,
  IF(E33="日本ベテランズ国際柔道大会",
    MAX(0, MIN(
      IF(J33="◯",
        IF(MATCH(I33,{"女子初段","女子弐段","女子参段","女子四段","女子五段","女子六段","女子七段","女子八段"},0)-MATCH(H33,{"女子初段","女子弐段","女子参段","女子四段","女子五段","女子六段","女子七段","女子八段"},0)&gt;=2, 2, IF(MATCH(I33,{"女子初段","女子弐段","女子参段","女子四段","女子五段","女子六段","女子七段","女子八段"},0)-MATCH(H33,{"女子初段","女子弐段","女子参段","女子四段","女子五段","女子六段","女子七段","女子八段"},0)=1, 1.5, IF(MATCH(I33,{"女子初段","女子弐段","女子参段","女子四段","女子五段","女子六段","女子七段","女子八段"},0)-MATCH(H33,{"女子初段","女子弐段","女子参段","女子四段","女子五段","女子六段","女子七段","女子八段"},0)=0, 1, IF(MATCH(I33,{"女子初段","女子弐段","女子参段","女子四段","女子五段","女子六段","女子七段","女子八段"},0)-MATCH(H33,{"女子初段","女子弐段","女子参段","女子四段","女子五段","女子六段","女子七段","女子八段"},0)=-1, 0.5, IF(MATCH(I33,{"女子初段","女子弐段","女子参段","女子四段","女子五段","女子六段","女子七段","女子八段"},0)-MATCH(H33,{"女子初段","女子弐段","女子参段","女子四段","女子五段","女子六段","女子七段","女子八段"},0)=-2, 0.3, 0))))),
        IF(J33="×",
          IF(MATCH(I33,{"女子初段","女子弐段","女子参段","女子四段","女子五段","女子六段","女子七段","女子八段"},0)-MATCH(H33,{"女子初段","女子弐段","女子参段","女子四段","女子五段","女子六段","女子七段","女子八段"},0)&gt;=2, 1, IF(MATCH(I33,{"女子初段","女子弐段","女子参段","女子四段","女子五段","女子六段","女子七段","女子八段"},0)-MATCH(H33,{"女子初段","女子弐段","女子参段","女子四段","女子五段","女子六段","女子七段","女子八段"},0)=1, 0.75, IF(MATCH(I33,{"女子初段","女子弐段","女子参段","女子四段","女子五段","女子六段","女子七段","女子八段"},0)-MATCH(H33,{"女子初段","女子弐段","女子参段","女子四段","女子五段","女子六段","女子七段","女子八段"},0)=0, 0.5, 0))),
          0
        )
      ),
      1 - SUMIFS($K$16:K32, $E$16:E32, "日本ベテランズ国際柔道大会", $D$16:D32, "&gt;="&amp;DATE(YEAR(D33),1,1), $D$16:D32, "&lt;="&amp;DATE(YEAR(D33),12,31))
    )),
    IF(E33="府県高段者大会",
      IF(J33="◯", 1, IF(J33="×", 0.5, 0)),
      IF(OR(E33="全国高段者大会", E33="地区高段者大会", E33="全国柔道整復師高段者大会"),
        (IF(J33="◯", 1, IF(J33="×", 0.5, 0)) + IF(OR(AND(E33="全国高段者大会", D33&gt;=DATE(2015,4,1)), AND(E33="地区高段者大会", D33&gt;=DATE(2019,4,1))), 0.25, 0)),
        IF(J33="◯",
          LOOKUP(IFERROR(MATCH(I33,{"女子初段","女子弐段","女子参段","女子四段","女子五段","女子六段","女子七段","女子八段"},0)-MATCH(H33,{"女子初段","女子弐段","女子参段","女子四段","女子五段","女子六段","女子七段","女子八段"},0),-10),{-10,-2,-1,0,1,2},{0,0.3,0.5,1,1.5,2}),
          IF(J33="×",
            LOOKUP(IFERROR(MATCH(I33,{"女子初段","女子弐段","女子参段","女子四段","女子五段","女子六段","女子七段","女子八段"},0)-MATCH(H33,{"女子初段","女子弐段","女子参段","女子四段","女子五段","女子六段","女子七段","女子八段"},0),-10),{-10,0,1,2},{0,0.5,0.75,1}),
            0
          )
        )
      )
    )
  )
)))</f>
        <v>0</v>
      </c>
      <c r="L33" s="92"/>
      <c r="N33" s="81"/>
      <c r="O33" s="81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</row>
    <row r="34" spans="1:51" ht="15.5">
      <c r="A34" s="69"/>
      <c r="B34" s="175"/>
      <c r="C34" s="179"/>
      <c r="D34" s="87"/>
      <c r="E34" s="101"/>
      <c r="F34" s="90"/>
      <c r="G34" s="88"/>
      <c r="H34" s="101"/>
      <c r="I34" s="101"/>
      <c r="J34" s="103"/>
      <c r="K34" s="91">
        <f>IF(OR(D34="", E34="", I34=""), 0,
IF(AND(E34="日本ベテランズ国際柔道大会", D34&lt;DATE(2019,1,1)), 0,
IF(
  (
    IF(J34="◯", 0, COUNTIFS($E$16:$E$98, E34, $D$16:$D$98, "&gt;="&amp;DATE(YEAR(D34),1,1), $D$16:$D$98, "&lt;="&amp;DATE(YEAR(D34),12,31), $J$16:$J$98, "◯")) +
    IF(OR(J34="◯", J34="×"), 0, COUNTIFS($E$16:$E$98, E34, $D$16:$D$98, "&gt;="&amp;DATE(YEAR(D34),1,1), $D$16:$D$98, "&lt;="&amp;DATE(YEAR(D34),12,31), $J$16:$J$98, "×")) +
    COUNTIFS($E$16:E34, E34, $D$16:D34, "&gt;="&amp;DATE(YEAR(D34),1,1), $D$16:D34, "&lt;="&amp;DATE(YEAR(D34),12,31), $J$16:J34, J34)
  )
  &gt; IF(E34="全国高段者大会", 2, IF(OR(E34="地区高段者大会", E34="全国柔道整復師高段者大会", E34="府県高段者大会"), 1, IF(E34="日本ベテランズ国際柔道大会", 100, 100))),
  0,
  IF(E34="日本ベテランズ国際柔道大会",
    MAX(0, MIN(
      IF(J34="◯",
        IF(MATCH(I34,{"女子初段","女子弐段","女子参段","女子四段","女子五段","女子六段","女子七段","女子八段"},0)-MATCH(H34,{"女子初段","女子弐段","女子参段","女子四段","女子五段","女子六段","女子七段","女子八段"},0)&gt;=2, 2, IF(MATCH(I34,{"女子初段","女子弐段","女子参段","女子四段","女子五段","女子六段","女子七段","女子八段"},0)-MATCH(H34,{"女子初段","女子弐段","女子参段","女子四段","女子五段","女子六段","女子七段","女子八段"},0)=1, 1.5, IF(MATCH(I34,{"女子初段","女子弐段","女子参段","女子四段","女子五段","女子六段","女子七段","女子八段"},0)-MATCH(H34,{"女子初段","女子弐段","女子参段","女子四段","女子五段","女子六段","女子七段","女子八段"},0)=0, 1, IF(MATCH(I34,{"女子初段","女子弐段","女子参段","女子四段","女子五段","女子六段","女子七段","女子八段"},0)-MATCH(H34,{"女子初段","女子弐段","女子参段","女子四段","女子五段","女子六段","女子七段","女子八段"},0)=-1, 0.5, IF(MATCH(I34,{"女子初段","女子弐段","女子参段","女子四段","女子五段","女子六段","女子七段","女子八段"},0)-MATCH(H34,{"女子初段","女子弐段","女子参段","女子四段","女子五段","女子六段","女子七段","女子八段"},0)=-2, 0.3, 0))))),
        IF(J34="×",
          IF(MATCH(I34,{"女子初段","女子弐段","女子参段","女子四段","女子五段","女子六段","女子七段","女子八段"},0)-MATCH(H34,{"女子初段","女子弐段","女子参段","女子四段","女子五段","女子六段","女子七段","女子八段"},0)&gt;=2, 1, IF(MATCH(I34,{"女子初段","女子弐段","女子参段","女子四段","女子五段","女子六段","女子七段","女子八段"},0)-MATCH(H34,{"女子初段","女子弐段","女子参段","女子四段","女子五段","女子六段","女子七段","女子八段"},0)=1, 0.75, IF(MATCH(I34,{"女子初段","女子弐段","女子参段","女子四段","女子五段","女子六段","女子七段","女子八段"},0)-MATCH(H34,{"女子初段","女子弐段","女子参段","女子四段","女子五段","女子六段","女子七段","女子八段"},0)=0, 0.5, 0))),
          0
        )
      ),
      1 - SUMIFS($K$16:K33, $E$16:E33, "日本ベテランズ国際柔道大会", $D$16:D33, "&gt;="&amp;DATE(YEAR(D34),1,1), $D$16:D33, "&lt;="&amp;DATE(YEAR(D34),12,31))
    )),
    IF(E34="府県高段者大会",
      IF(J34="◯", 1, IF(J34="×", 0.5, 0)),
      IF(OR(E34="全国高段者大会", E34="地区高段者大会", E34="全国柔道整復師高段者大会"),
        (IF(J34="◯", 1, IF(J34="×", 0.5, 0)) + IF(OR(AND(E34="全国高段者大会", D34&gt;=DATE(2015,4,1)), AND(E34="地区高段者大会", D34&gt;=DATE(2019,4,1))), 0.25, 0)),
        IF(J34="◯",
          LOOKUP(IFERROR(MATCH(I34,{"女子初段","女子弐段","女子参段","女子四段","女子五段","女子六段","女子七段","女子八段"},0)-MATCH(H34,{"女子初段","女子弐段","女子参段","女子四段","女子五段","女子六段","女子七段","女子八段"},0),-10),{-10,-2,-1,0,1,2},{0,0.3,0.5,1,1.5,2}),
          IF(J34="×",
            LOOKUP(IFERROR(MATCH(I34,{"女子初段","女子弐段","女子参段","女子四段","女子五段","女子六段","女子七段","女子八段"},0)-MATCH(H34,{"女子初段","女子弐段","女子参段","女子四段","女子五段","女子六段","女子七段","女子八段"},0),-10),{-10,0,1,2},{0,0.5,0.75,1}),
            0
          )
        )
      )
    )
  )
)))</f>
        <v>0</v>
      </c>
      <c r="L34" s="92"/>
      <c r="N34" s="81"/>
      <c r="O34" s="81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</row>
    <row r="35" spans="1:51" ht="15.5">
      <c r="A35" s="69"/>
      <c r="B35" s="175"/>
      <c r="C35" s="179"/>
      <c r="D35" s="87"/>
      <c r="E35" s="101"/>
      <c r="F35" s="90"/>
      <c r="G35" s="88"/>
      <c r="H35" s="101"/>
      <c r="I35" s="101"/>
      <c r="J35" s="103"/>
      <c r="K35" s="91">
        <f>IF(OR(D35="", E35="", I35=""), 0,
IF(AND(E35="日本ベテランズ国際柔道大会", D35&lt;DATE(2019,1,1)), 0,
IF(
  (
    IF(J35="◯", 0, COUNTIFS($E$16:$E$98, E35, $D$16:$D$98, "&gt;="&amp;DATE(YEAR(D35),1,1), $D$16:$D$98, "&lt;="&amp;DATE(YEAR(D35),12,31), $J$16:$J$98, "◯")) +
    IF(OR(J35="◯", J35="×"), 0, COUNTIFS($E$16:$E$98, E35, $D$16:$D$98, "&gt;="&amp;DATE(YEAR(D35),1,1), $D$16:$D$98, "&lt;="&amp;DATE(YEAR(D35),12,31), $J$16:$J$98, "×")) +
    COUNTIFS($E$16:E35, E35, $D$16:D35, "&gt;="&amp;DATE(YEAR(D35),1,1), $D$16:D35, "&lt;="&amp;DATE(YEAR(D35),12,31), $J$16:J35, J35)
  )
  &gt; IF(E35="全国高段者大会", 2, IF(OR(E35="地区高段者大会", E35="全国柔道整復師高段者大会", E35="府県高段者大会"), 1, IF(E35="日本ベテランズ国際柔道大会", 100, 100))),
  0,
  IF(E35="日本ベテランズ国際柔道大会",
    MAX(0, MIN(
      IF(J35="◯",
        IF(MATCH(I35,{"女子初段","女子弐段","女子参段","女子四段","女子五段","女子六段","女子七段","女子八段"},0)-MATCH(H35,{"女子初段","女子弐段","女子参段","女子四段","女子五段","女子六段","女子七段","女子八段"},0)&gt;=2, 2, IF(MATCH(I35,{"女子初段","女子弐段","女子参段","女子四段","女子五段","女子六段","女子七段","女子八段"},0)-MATCH(H35,{"女子初段","女子弐段","女子参段","女子四段","女子五段","女子六段","女子七段","女子八段"},0)=1, 1.5, IF(MATCH(I35,{"女子初段","女子弐段","女子参段","女子四段","女子五段","女子六段","女子七段","女子八段"},0)-MATCH(H35,{"女子初段","女子弐段","女子参段","女子四段","女子五段","女子六段","女子七段","女子八段"},0)=0, 1, IF(MATCH(I35,{"女子初段","女子弐段","女子参段","女子四段","女子五段","女子六段","女子七段","女子八段"},0)-MATCH(H35,{"女子初段","女子弐段","女子参段","女子四段","女子五段","女子六段","女子七段","女子八段"},0)=-1, 0.5, IF(MATCH(I35,{"女子初段","女子弐段","女子参段","女子四段","女子五段","女子六段","女子七段","女子八段"},0)-MATCH(H35,{"女子初段","女子弐段","女子参段","女子四段","女子五段","女子六段","女子七段","女子八段"},0)=-2, 0.3, 0))))),
        IF(J35="×",
          IF(MATCH(I35,{"女子初段","女子弐段","女子参段","女子四段","女子五段","女子六段","女子七段","女子八段"},0)-MATCH(H35,{"女子初段","女子弐段","女子参段","女子四段","女子五段","女子六段","女子七段","女子八段"},0)&gt;=2, 1, IF(MATCH(I35,{"女子初段","女子弐段","女子参段","女子四段","女子五段","女子六段","女子七段","女子八段"},0)-MATCH(H35,{"女子初段","女子弐段","女子参段","女子四段","女子五段","女子六段","女子七段","女子八段"},0)=1, 0.75, IF(MATCH(I35,{"女子初段","女子弐段","女子参段","女子四段","女子五段","女子六段","女子七段","女子八段"},0)-MATCH(H35,{"女子初段","女子弐段","女子参段","女子四段","女子五段","女子六段","女子七段","女子八段"},0)=0, 0.5, 0))),
          0
        )
      ),
      1 - SUMIFS($K$16:K34, $E$16:E34, "日本ベテランズ国際柔道大会", $D$16:D34, "&gt;="&amp;DATE(YEAR(D35),1,1), $D$16:D34, "&lt;="&amp;DATE(YEAR(D35),12,31))
    )),
    IF(E35="府県高段者大会",
      IF(J35="◯", 1, IF(J35="×", 0.5, 0)),
      IF(OR(E35="全国高段者大会", E35="地区高段者大会", E35="全国柔道整復師高段者大会"),
        (IF(J35="◯", 1, IF(J35="×", 0.5, 0)) + IF(OR(AND(E35="全国高段者大会", D35&gt;=DATE(2015,4,1)), AND(E35="地区高段者大会", D35&gt;=DATE(2019,4,1))), 0.25, 0)),
        IF(J35="◯",
          LOOKUP(IFERROR(MATCH(I35,{"女子初段","女子弐段","女子参段","女子四段","女子五段","女子六段","女子七段","女子八段"},0)-MATCH(H35,{"女子初段","女子弐段","女子参段","女子四段","女子五段","女子六段","女子七段","女子八段"},0),-10),{-10,-2,-1,0,1,2},{0,0.3,0.5,1,1.5,2}),
          IF(J35="×",
            LOOKUP(IFERROR(MATCH(I35,{"女子初段","女子弐段","女子参段","女子四段","女子五段","女子六段","女子七段","女子八段"},0)-MATCH(H35,{"女子初段","女子弐段","女子参段","女子四段","女子五段","女子六段","女子七段","女子八段"},0),-10),{-10,0,1,2},{0,0.5,0.75,1}),
            0
          )
        )
      )
    )
  )
)))</f>
        <v>0</v>
      </c>
      <c r="L35" s="92"/>
      <c r="N35" s="81"/>
      <c r="O35" s="81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</row>
    <row r="36" spans="1:51" ht="15.5">
      <c r="A36" s="69"/>
      <c r="B36" s="175"/>
      <c r="C36" s="179"/>
      <c r="D36" s="87"/>
      <c r="E36" s="101"/>
      <c r="F36" s="90"/>
      <c r="G36" s="88"/>
      <c r="H36" s="101"/>
      <c r="I36" s="101"/>
      <c r="J36" s="103"/>
      <c r="K36" s="91">
        <f>IF(OR(D36="", E36="", I36=""), 0,
IF(AND(E36="日本ベテランズ国際柔道大会", D36&lt;DATE(2019,1,1)), 0,
IF(
  (
    IF(J36="◯", 0, COUNTIFS($E$16:$E$98, E36, $D$16:$D$98, "&gt;="&amp;DATE(YEAR(D36),1,1), $D$16:$D$98, "&lt;="&amp;DATE(YEAR(D36),12,31), $J$16:$J$98, "◯")) +
    IF(OR(J36="◯", J36="×"), 0, COUNTIFS($E$16:$E$98, E36, $D$16:$D$98, "&gt;="&amp;DATE(YEAR(D36),1,1), $D$16:$D$98, "&lt;="&amp;DATE(YEAR(D36),12,31), $J$16:$J$98, "×")) +
    COUNTIFS($E$16:E36, E36, $D$16:D36, "&gt;="&amp;DATE(YEAR(D36),1,1), $D$16:D36, "&lt;="&amp;DATE(YEAR(D36),12,31), $J$16:J36, J36)
  )
  &gt; IF(E36="全国高段者大会", 2, IF(OR(E36="地区高段者大会", E36="全国柔道整復師高段者大会", E36="府県高段者大会"), 1, IF(E36="日本ベテランズ国際柔道大会", 100, 100))),
  0,
  IF(E36="日本ベテランズ国際柔道大会",
    MAX(0, MIN(
      IF(J36="◯",
        IF(MATCH(I36,{"女子初段","女子弐段","女子参段","女子四段","女子五段","女子六段","女子七段","女子八段"},0)-MATCH(H36,{"女子初段","女子弐段","女子参段","女子四段","女子五段","女子六段","女子七段","女子八段"},0)&gt;=2, 2, IF(MATCH(I36,{"女子初段","女子弐段","女子参段","女子四段","女子五段","女子六段","女子七段","女子八段"},0)-MATCH(H36,{"女子初段","女子弐段","女子参段","女子四段","女子五段","女子六段","女子七段","女子八段"},0)=1, 1.5, IF(MATCH(I36,{"女子初段","女子弐段","女子参段","女子四段","女子五段","女子六段","女子七段","女子八段"},0)-MATCH(H36,{"女子初段","女子弐段","女子参段","女子四段","女子五段","女子六段","女子七段","女子八段"},0)=0, 1, IF(MATCH(I36,{"女子初段","女子弐段","女子参段","女子四段","女子五段","女子六段","女子七段","女子八段"},0)-MATCH(H36,{"女子初段","女子弐段","女子参段","女子四段","女子五段","女子六段","女子七段","女子八段"},0)=-1, 0.5, IF(MATCH(I36,{"女子初段","女子弐段","女子参段","女子四段","女子五段","女子六段","女子七段","女子八段"},0)-MATCH(H36,{"女子初段","女子弐段","女子参段","女子四段","女子五段","女子六段","女子七段","女子八段"},0)=-2, 0.3, 0))))),
        IF(J36="×",
          IF(MATCH(I36,{"女子初段","女子弐段","女子参段","女子四段","女子五段","女子六段","女子七段","女子八段"},0)-MATCH(H36,{"女子初段","女子弐段","女子参段","女子四段","女子五段","女子六段","女子七段","女子八段"},0)&gt;=2, 1, IF(MATCH(I36,{"女子初段","女子弐段","女子参段","女子四段","女子五段","女子六段","女子七段","女子八段"},0)-MATCH(H36,{"女子初段","女子弐段","女子参段","女子四段","女子五段","女子六段","女子七段","女子八段"},0)=1, 0.75, IF(MATCH(I36,{"女子初段","女子弐段","女子参段","女子四段","女子五段","女子六段","女子七段","女子八段"},0)-MATCH(H36,{"女子初段","女子弐段","女子参段","女子四段","女子五段","女子六段","女子七段","女子八段"},0)=0, 0.5, 0))),
          0
        )
      ),
      1 - SUMIFS($K$16:K35, $E$16:E35, "日本ベテランズ国際柔道大会", $D$16:D35, "&gt;="&amp;DATE(YEAR(D36),1,1), $D$16:D35, "&lt;="&amp;DATE(YEAR(D36),12,31))
    )),
    IF(E36="府県高段者大会",
      IF(J36="◯", 1, IF(J36="×", 0.5, 0)),
      IF(OR(E36="全国高段者大会", E36="地区高段者大会", E36="全国柔道整復師高段者大会"),
        (IF(J36="◯", 1, IF(J36="×", 0.5, 0)) + IF(OR(AND(E36="全国高段者大会", D36&gt;=DATE(2015,4,1)), AND(E36="地区高段者大会", D36&gt;=DATE(2019,4,1))), 0.25, 0)),
        IF(J36="◯",
          LOOKUP(IFERROR(MATCH(I36,{"女子初段","女子弐段","女子参段","女子四段","女子五段","女子六段","女子七段","女子八段"},0)-MATCH(H36,{"女子初段","女子弐段","女子参段","女子四段","女子五段","女子六段","女子七段","女子八段"},0),-10),{-10,-2,-1,0,1,2},{0,0.3,0.5,1,1.5,2}),
          IF(J36="×",
            LOOKUP(IFERROR(MATCH(I36,{"女子初段","女子弐段","女子参段","女子四段","女子五段","女子六段","女子七段","女子八段"},0)-MATCH(H36,{"女子初段","女子弐段","女子参段","女子四段","女子五段","女子六段","女子七段","女子八段"},0),-10),{-10,0,1,2},{0,0.5,0.75,1}),
            0
          )
        )
      )
    )
  )
)))</f>
        <v>0</v>
      </c>
      <c r="L36" s="92"/>
      <c r="N36" s="81"/>
      <c r="O36" s="81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</row>
    <row r="37" spans="1:51" ht="15.5">
      <c r="A37" s="69"/>
      <c r="B37" s="175"/>
      <c r="C37" s="179"/>
      <c r="D37" s="87"/>
      <c r="E37" s="101"/>
      <c r="F37" s="90"/>
      <c r="G37" s="88"/>
      <c r="H37" s="101"/>
      <c r="I37" s="101"/>
      <c r="J37" s="103"/>
      <c r="K37" s="91">
        <f>IF(OR(D37="", E37="", I37=""), 0,
IF(AND(E37="日本ベテランズ国際柔道大会", D37&lt;DATE(2019,1,1)), 0,
IF(
  (
    IF(J37="◯", 0, COUNTIFS($E$16:$E$98, E37, $D$16:$D$98, "&gt;="&amp;DATE(YEAR(D37),1,1), $D$16:$D$98, "&lt;="&amp;DATE(YEAR(D37),12,31), $J$16:$J$98, "◯")) +
    IF(OR(J37="◯", J37="×"), 0, COUNTIFS($E$16:$E$98, E37, $D$16:$D$98, "&gt;="&amp;DATE(YEAR(D37),1,1), $D$16:$D$98, "&lt;="&amp;DATE(YEAR(D37),12,31), $J$16:$J$98, "×")) +
    COUNTIFS($E$16:E37, E37, $D$16:D37, "&gt;="&amp;DATE(YEAR(D37),1,1), $D$16:D37, "&lt;="&amp;DATE(YEAR(D37),12,31), $J$16:J37, J37)
  )
  &gt; IF(E37="全国高段者大会", 2, IF(OR(E37="地区高段者大会", E37="全国柔道整復師高段者大会", E37="府県高段者大会"), 1, IF(E37="日本ベテランズ国際柔道大会", 100, 100))),
  0,
  IF(E37="日本ベテランズ国際柔道大会",
    MAX(0, MIN(
      IF(J37="◯",
        IF(MATCH(I37,{"女子初段","女子弐段","女子参段","女子四段","女子五段","女子六段","女子七段","女子八段"},0)-MATCH(H37,{"女子初段","女子弐段","女子参段","女子四段","女子五段","女子六段","女子七段","女子八段"},0)&gt;=2, 2, IF(MATCH(I37,{"女子初段","女子弐段","女子参段","女子四段","女子五段","女子六段","女子七段","女子八段"},0)-MATCH(H37,{"女子初段","女子弐段","女子参段","女子四段","女子五段","女子六段","女子七段","女子八段"},0)=1, 1.5, IF(MATCH(I37,{"女子初段","女子弐段","女子参段","女子四段","女子五段","女子六段","女子七段","女子八段"},0)-MATCH(H37,{"女子初段","女子弐段","女子参段","女子四段","女子五段","女子六段","女子七段","女子八段"},0)=0, 1, IF(MATCH(I37,{"女子初段","女子弐段","女子参段","女子四段","女子五段","女子六段","女子七段","女子八段"},0)-MATCH(H37,{"女子初段","女子弐段","女子参段","女子四段","女子五段","女子六段","女子七段","女子八段"},0)=-1, 0.5, IF(MATCH(I37,{"女子初段","女子弐段","女子参段","女子四段","女子五段","女子六段","女子七段","女子八段"},0)-MATCH(H37,{"女子初段","女子弐段","女子参段","女子四段","女子五段","女子六段","女子七段","女子八段"},0)=-2, 0.3, 0))))),
        IF(J37="×",
          IF(MATCH(I37,{"女子初段","女子弐段","女子参段","女子四段","女子五段","女子六段","女子七段","女子八段"},0)-MATCH(H37,{"女子初段","女子弐段","女子参段","女子四段","女子五段","女子六段","女子七段","女子八段"},0)&gt;=2, 1, IF(MATCH(I37,{"女子初段","女子弐段","女子参段","女子四段","女子五段","女子六段","女子七段","女子八段"},0)-MATCH(H37,{"女子初段","女子弐段","女子参段","女子四段","女子五段","女子六段","女子七段","女子八段"},0)=1, 0.75, IF(MATCH(I37,{"女子初段","女子弐段","女子参段","女子四段","女子五段","女子六段","女子七段","女子八段"},0)-MATCH(H37,{"女子初段","女子弐段","女子参段","女子四段","女子五段","女子六段","女子七段","女子八段"},0)=0, 0.5, 0))),
          0
        )
      ),
      1 - SUMIFS($K$16:K36, $E$16:E36, "日本ベテランズ国際柔道大会", $D$16:D36, "&gt;="&amp;DATE(YEAR(D37),1,1), $D$16:D36, "&lt;="&amp;DATE(YEAR(D37),12,31))
    )),
    IF(E37="府県高段者大会",
      IF(J37="◯", 1, IF(J37="×", 0.5, 0)),
      IF(OR(E37="全国高段者大会", E37="地区高段者大会", E37="全国柔道整復師高段者大会"),
        (IF(J37="◯", 1, IF(J37="×", 0.5, 0)) + IF(OR(AND(E37="全国高段者大会", D37&gt;=DATE(2015,4,1)), AND(E37="地区高段者大会", D37&gt;=DATE(2019,4,1))), 0.25, 0)),
        IF(J37="◯",
          LOOKUP(IFERROR(MATCH(I37,{"女子初段","女子弐段","女子参段","女子四段","女子五段","女子六段","女子七段","女子八段"},0)-MATCH(H37,{"女子初段","女子弐段","女子参段","女子四段","女子五段","女子六段","女子七段","女子八段"},0),-10),{-10,-2,-1,0,1,2},{0,0.3,0.5,1,1.5,2}),
          IF(J37="×",
            LOOKUP(IFERROR(MATCH(I37,{"女子初段","女子弐段","女子参段","女子四段","女子五段","女子六段","女子七段","女子八段"},0)-MATCH(H37,{"女子初段","女子弐段","女子参段","女子四段","女子五段","女子六段","女子七段","女子八段"},0),-10),{-10,0,1,2},{0,0.5,0.75,1}),
            0
          )
        )
      )
    )
  )
)))</f>
        <v>0</v>
      </c>
      <c r="L37" s="92"/>
      <c r="N37" s="81"/>
      <c r="O37" s="81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</row>
    <row r="38" spans="1:51" ht="15.5">
      <c r="A38" s="69"/>
      <c r="B38" s="175"/>
      <c r="C38" s="179"/>
      <c r="D38" s="87"/>
      <c r="E38" s="101"/>
      <c r="F38" s="90"/>
      <c r="G38" s="88"/>
      <c r="H38" s="101"/>
      <c r="I38" s="101"/>
      <c r="J38" s="103"/>
      <c r="K38" s="91">
        <f>IF(OR(D38="", E38="", I38=""), 0,
IF(AND(E38="日本ベテランズ国際柔道大会", D38&lt;DATE(2019,1,1)), 0,
IF(
  (
    IF(J38="◯", 0, COUNTIFS($E$16:$E$98, E38, $D$16:$D$98, "&gt;="&amp;DATE(YEAR(D38),1,1), $D$16:$D$98, "&lt;="&amp;DATE(YEAR(D38),12,31), $J$16:$J$98, "◯")) +
    IF(OR(J38="◯", J38="×"), 0, COUNTIFS($E$16:$E$98, E38, $D$16:$D$98, "&gt;="&amp;DATE(YEAR(D38),1,1), $D$16:$D$98, "&lt;="&amp;DATE(YEAR(D38),12,31), $J$16:$J$98, "×")) +
    COUNTIFS($E$16:E38, E38, $D$16:D38, "&gt;="&amp;DATE(YEAR(D38),1,1), $D$16:D38, "&lt;="&amp;DATE(YEAR(D38),12,31), $J$16:J38, J38)
  )
  &gt; IF(E38="全国高段者大会", 2, IF(OR(E38="地区高段者大会", E38="全国柔道整復師高段者大会", E38="府県高段者大会"), 1, IF(E38="日本ベテランズ国際柔道大会", 100, 100))),
  0,
  IF(E38="日本ベテランズ国際柔道大会",
    MAX(0, MIN(
      IF(J38="◯",
        IF(MATCH(I38,{"女子初段","女子弐段","女子参段","女子四段","女子五段","女子六段","女子七段","女子八段"},0)-MATCH(H38,{"女子初段","女子弐段","女子参段","女子四段","女子五段","女子六段","女子七段","女子八段"},0)&gt;=2, 2, IF(MATCH(I38,{"女子初段","女子弐段","女子参段","女子四段","女子五段","女子六段","女子七段","女子八段"},0)-MATCH(H38,{"女子初段","女子弐段","女子参段","女子四段","女子五段","女子六段","女子七段","女子八段"},0)=1, 1.5, IF(MATCH(I38,{"女子初段","女子弐段","女子参段","女子四段","女子五段","女子六段","女子七段","女子八段"},0)-MATCH(H38,{"女子初段","女子弐段","女子参段","女子四段","女子五段","女子六段","女子七段","女子八段"},0)=0, 1, IF(MATCH(I38,{"女子初段","女子弐段","女子参段","女子四段","女子五段","女子六段","女子七段","女子八段"},0)-MATCH(H38,{"女子初段","女子弐段","女子参段","女子四段","女子五段","女子六段","女子七段","女子八段"},0)=-1, 0.5, IF(MATCH(I38,{"女子初段","女子弐段","女子参段","女子四段","女子五段","女子六段","女子七段","女子八段"},0)-MATCH(H38,{"女子初段","女子弐段","女子参段","女子四段","女子五段","女子六段","女子七段","女子八段"},0)=-2, 0.3, 0))))),
        IF(J38="×",
          IF(MATCH(I38,{"女子初段","女子弐段","女子参段","女子四段","女子五段","女子六段","女子七段","女子八段"},0)-MATCH(H38,{"女子初段","女子弐段","女子参段","女子四段","女子五段","女子六段","女子七段","女子八段"},0)&gt;=2, 1, IF(MATCH(I38,{"女子初段","女子弐段","女子参段","女子四段","女子五段","女子六段","女子七段","女子八段"},0)-MATCH(H38,{"女子初段","女子弐段","女子参段","女子四段","女子五段","女子六段","女子七段","女子八段"},0)=1, 0.75, IF(MATCH(I38,{"女子初段","女子弐段","女子参段","女子四段","女子五段","女子六段","女子七段","女子八段"},0)-MATCH(H38,{"女子初段","女子弐段","女子参段","女子四段","女子五段","女子六段","女子七段","女子八段"},0)=0, 0.5, 0))),
          0
        )
      ),
      1 - SUMIFS($K$16:K37, $E$16:E37, "日本ベテランズ国際柔道大会", $D$16:D37, "&gt;="&amp;DATE(YEAR(D38),1,1), $D$16:D37, "&lt;="&amp;DATE(YEAR(D38),12,31))
    )),
    IF(E38="府県高段者大会",
      IF(J38="◯", 1, IF(J38="×", 0.5, 0)),
      IF(OR(E38="全国高段者大会", E38="地区高段者大会", E38="全国柔道整復師高段者大会"),
        (IF(J38="◯", 1, IF(J38="×", 0.5, 0)) + IF(OR(AND(E38="全国高段者大会", D38&gt;=DATE(2015,4,1)), AND(E38="地区高段者大会", D38&gt;=DATE(2019,4,1))), 0.25, 0)),
        IF(J38="◯",
          LOOKUP(IFERROR(MATCH(I38,{"女子初段","女子弐段","女子参段","女子四段","女子五段","女子六段","女子七段","女子八段"},0)-MATCH(H38,{"女子初段","女子弐段","女子参段","女子四段","女子五段","女子六段","女子七段","女子八段"},0),-10),{-10,-2,-1,0,1,2},{0,0.3,0.5,1,1.5,2}),
          IF(J38="×",
            LOOKUP(IFERROR(MATCH(I38,{"女子初段","女子弐段","女子参段","女子四段","女子五段","女子六段","女子七段","女子八段"},0)-MATCH(H38,{"女子初段","女子弐段","女子参段","女子四段","女子五段","女子六段","女子七段","女子八段"},0),-10),{-10,0,1,2},{0,0.5,0.75,1}),
            0
          )
        )
      )
    )
  )
)))</f>
        <v>0</v>
      </c>
      <c r="L38" s="92"/>
      <c r="N38" s="81"/>
      <c r="O38" s="81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</row>
    <row r="39" spans="1:51" ht="15.5">
      <c r="A39" s="69"/>
      <c r="B39" s="175"/>
      <c r="C39" s="179"/>
      <c r="D39" s="87"/>
      <c r="E39" s="101"/>
      <c r="F39" s="90"/>
      <c r="G39" s="88"/>
      <c r="H39" s="101"/>
      <c r="I39" s="101"/>
      <c r="J39" s="103"/>
      <c r="K39" s="91">
        <f>IF(OR(D39="", E39="", I39=""), 0,
IF(AND(E39="日本ベテランズ国際柔道大会", D39&lt;DATE(2019,1,1)), 0,
IF(
  (
    IF(J39="◯", 0, COUNTIFS($E$16:$E$98, E39, $D$16:$D$98, "&gt;="&amp;DATE(YEAR(D39),1,1), $D$16:$D$98, "&lt;="&amp;DATE(YEAR(D39),12,31), $J$16:$J$98, "◯")) +
    IF(OR(J39="◯", J39="×"), 0, COUNTIFS($E$16:$E$98, E39, $D$16:$D$98, "&gt;="&amp;DATE(YEAR(D39),1,1), $D$16:$D$98, "&lt;="&amp;DATE(YEAR(D39),12,31), $J$16:$J$98, "×")) +
    COUNTIFS($E$16:E39, E39, $D$16:D39, "&gt;="&amp;DATE(YEAR(D39),1,1), $D$16:D39, "&lt;="&amp;DATE(YEAR(D39),12,31), $J$16:J39, J39)
  )
  &gt; IF(E39="全国高段者大会", 2, IF(OR(E39="地区高段者大会", E39="全国柔道整復師高段者大会", E39="府県高段者大会"), 1, IF(E39="日本ベテランズ国際柔道大会", 100, 100))),
  0,
  IF(E39="日本ベテランズ国際柔道大会",
    MAX(0, MIN(
      IF(J39="◯",
        IF(MATCH(I39,{"女子初段","女子弐段","女子参段","女子四段","女子五段","女子六段","女子七段","女子八段"},0)-MATCH(H39,{"女子初段","女子弐段","女子参段","女子四段","女子五段","女子六段","女子七段","女子八段"},0)&gt;=2, 2, IF(MATCH(I39,{"女子初段","女子弐段","女子参段","女子四段","女子五段","女子六段","女子七段","女子八段"},0)-MATCH(H39,{"女子初段","女子弐段","女子参段","女子四段","女子五段","女子六段","女子七段","女子八段"},0)=1, 1.5, IF(MATCH(I39,{"女子初段","女子弐段","女子参段","女子四段","女子五段","女子六段","女子七段","女子八段"},0)-MATCH(H39,{"女子初段","女子弐段","女子参段","女子四段","女子五段","女子六段","女子七段","女子八段"},0)=0, 1, IF(MATCH(I39,{"女子初段","女子弐段","女子参段","女子四段","女子五段","女子六段","女子七段","女子八段"},0)-MATCH(H39,{"女子初段","女子弐段","女子参段","女子四段","女子五段","女子六段","女子七段","女子八段"},0)=-1, 0.5, IF(MATCH(I39,{"女子初段","女子弐段","女子参段","女子四段","女子五段","女子六段","女子七段","女子八段"},0)-MATCH(H39,{"女子初段","女子弐段","女子参段","女子四段","女子五段","女子六段","女子七段","女子八段"},0)=-2, 0.3, 0))))),
        IF(J39="×",
          IF(MATCH(I39,{"女子初段","女子弐段","女子参段","女子四段","女子五段","女子六段","女子七段","女子八段"},0)-MATCH(H39,{"女子初段","女子弐段","女子参段","女子四段","女子五段","女子六段","女子七段","女子八段"},0)&gt;=2, 1, IF(MATCH(I39,{"女子初段","女子弐段","女子参段","女子四段","女子五段","女子六段","女子七段","女子八段"},0)-MATCH(H39,{"女子初段","女子弐段","女子参段","女子四段","女子五段","女子六段","女子七段","女子八段"},0)=1, 0.75, IF(MATCH(I39,{"女子初段","女子弐段","女子参段","女子四段","女子五段","女子六段","女子七段","女子八段"},0)-MATCH(H39,{"女子初段","女子弐段","女子参段","女子四段","女子五段","女子六段","女子七段","女子八段"},0)=0, 0.5, 0))),
          0
        )
      ),
      1 - SUMIFS($K$16:K38, $E$16:E38, "日本ベテランズ国際柔道大会", $D$16:D38, "&gt;="&amp;DATE(YEAR(D39),1,1), $D$16:D38, "&lt;="&amp;DATE(YEAR(D39),12,31))
    )),
    IF(E39="府県高段者大会",
      IF(J39="◯", 1, IF(J39="×", 0.5, 0)),
      IF(OR(E39="全国高段者大会", E39="地区高段者大会", E39="全国柔道整復師高段者大会"),
        (IF(J39="◯", 1, IF(J39="×", 0.5, 0)) + IF(OR(AND(E39="全国高段者大会", D39&gt;=DATE(2015,4,1)), AND(E39="地区高段者大会", D39&gt;=DATE(2019,4,1))), 0.25, 0)),
        IF(J39="◯",
          LOOKUP(IFERROR(MATCH(I39,{"女子初段","女子弐段","女子参段","女子四段","女子五段","女子六段","女子七段","女子八段"},0)-MATCH(H39,{"女子初段","女子弐段","女子参段","女子四段","女子五段","女子六段","女子七段","女子八段"},0),-10),{-10,-2,-1,0,1,2},{0,0.3,0.5,1,1.5,2}),
          IF(J39="×",
            LOOKUP(IFERROR(MATCH(I39,{"女子初段","女子弐段","女子参段","女子四段","女子五段","女子六段","女子七段","女子八段"},0)-MATCH(H39,{"女子初段","女子弐段","女子参段","女子四段","女子五段","女子六段","女子七段","女子八段"},0),-10),{-10,0,1,2},{0,0.5,0.75,1}),
            0
          )
        )
      )
    )
  )
)))</f>
        <v>0</v>
      </c>
      <c r="L39" s="92"/>
      <c r="N39" s="81"/>
      <c r="O39" s="81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</row>
    <row r="40" spans="1:51" ht="15.5">
      <c r="A40" s="69"/>
      <c r="B40" s="168"/>
      <c r="C40" s="179"/>
      <c r="D40" s="87"/>
      <c r="E40" s="101"/>
      <c r="F40" s="90"/>
      <c r="G40" s="88"/>
      <c r="H40" s="101"/>
      <c r="I40" s="101"/>
      <c r="J40" s="103"/>
      <c r="K40" s="91">
        <f>IF(OR(D40="", E40="", I40=""), 0,
IF(AND(E40="日本ベテランズ国際柔道大会", D40&lt;DATE(2019,1,1)), 0,
IF(
  (
    IF(J40="◯", 0, COUNTIFS($E$16:$E$98, E40, $D$16:$D$98, "&gt;="&amp;DATE(YEAR(D40),1,1), $D$16:$D$98, "&lt;="&amp;DATE(YEAR(D40),12,31), $J$16:$J$98, "◯")) +
    IF(OR(J40="◯", J40="×"), 0, COUNTIFS($E$16:$E$98, E40, $D$16:$D$98, "&gt;="&amp;DATE(YEAR(D40),1,1), $D$16:$D$98, "&lt;="&amp;DATE(YEAR(D40),12,31), $J$16:$J$98, "×")) +
    COUNTIFS($E$16:E40, E40, $D$16:D40, "&gt;="&amp;DATE(YEAR(D40),1,1), $D$16:D40, "&lt;="&amp;DATE(YEAR(D40),12,31), $J$16:J40, J40)
  )
  &gt; IF(E40="全国高段者大会", 2, IF(OR(E40="地区高段者大会", E40="全国柔道整復師高段者大会", E40="府県高段者大会"), 1, IF(E40="日本ベテランズ国際柔道大会", 100, 100))),
  0,
  IF(E40="日本ベテランズ国際柔道大会",
    MAX(0, MIN(
      IF(J40="◯",
        IF(MATCH(I40,{"女子初段","女子弐段","女子参段","女子四段","女子五段","女子六段","女子七段","女子八段"},0)-MATCH(H40,{"女子初段","女子弐段","女子参段","女子四段","女子五段","女子六段","女子七段","女子八段"},0)&gt;=2, 2, IF(MATCH(I40,{"女子初段","女子弐段","女子参段","女子四段","女子五段","女子六段","女子七段","女子八段"},0)-MATCH(H40,{"女子初段","女子弐段","女子参段","女子四段","女子五段","女子六段","女子七段","女子八段"},0)=1, 1.5, IF(MATCH(I40,{"女子初段","女子弐段","女子参段","女子四段","女子五段","女子六段","女子七段","女子八段"},0)-MATCH(H40,{"女子初段","女子弐段","女子参段","女子四段","女子五段","女子六段","女子七段","女子八段"},0)=0, 1, IF(MATCH(I40,{"女子初段","女子弐段","女子参段","女子四段","女子五段","女子六段","女子七段","女子八段"},0)-MATCH(H40,{"女子初段","女子弐段","女子参段","女子四段","女子五段","女子六段","女子七段","女子八段"},0)=-1, 0.5, IF(MATCH(I40,{"女子初段","女子弐段","女子参段","女子四段","女子五段","女子六段","女子七段","女子八段"},0)-MATCH(H40,{"女子初段","女子弐段","女子参段","女子四段","女子五段","女子六段","女子七段","女子八段"},0)=-2, 0.3, 0))))),
        IF(J40="×",
          IF(MATCH(I40,{"女子初段","女子弐段","女子参段","女子四段","女子五段","女子六段","女子七段","女子八段"},0)-MATCH(H40,{"女子初段","女子弐段","女子参段","女子四段","女子五段","女子六段","女子七段","女子八段"},0)&gt;=2, 1, IF(MATCH(I40,{"女子初段","女子弐段","女子参段","女子四段","女子五段","女子六段","女子七段","女子八段"},0)-MATCH(H40,{"女子初段","女子弐段","女子参段","女子四段","女子五段","女子六段","女子七段","女子八段"},0)=1, 0.75, IF(MATCH(I40,{"女子初段","女子弐段","女子参段","女子四段","女子五段","女子六段","女子七段","女子八段"},0)-MATCH(H40,{"女子初段","女子弐段","女子参段","女子四段","女子五段","女子六段","女子七段","女子八段"},0)=0, 0.5, 0))),
          0
        )
      ),
      1 - SUMIFS($K$16:K39, $E$16:E39, "日本ベテランズ国際柔道大会", $D$16:D39, "&gt;="&amp;DATE(YEAR(D40),1,1), $D$16:D39, "&lt;="&amp;DATE(YEAR(D40),12,31))
    )),
    IF(E40="府県高段者大会",
      IF(J40="◯", 1, IF(J40="×", 0.5, 0)),
      IF(OR(E40="全国高段者大会", E40="地区高段者大会", E40="全国柔道整復師高段者大会"),
        (IF(J40="◯", 1, IF(J40="×", 0.5, 0)) + IF(OR(AND(E40="全国高段者大会", D40&gt;=DATE(2015,4,1)), AND(E40="地区高段者大会", D40&gt;=DATE(2019,4,1))), 0.25, 0)),
        IF(J40="◯",
          LOOKUP(IFERROR(MATCH(I40,{"女子初段","女子弐段","女子参段","女子四段","女子五段","女子六段","女子七段","女子八段"},0)-MATCH(H40,{"女子初段","女子弐段","女子参段","女子四段","女子五段","女子六段","女子七段","女子八段"},0),-10),{-10,-2,-1,0,1,2},{0,0.3,0.5,1,1.5,2}),
          IF(J40="×",
            LOOKUP(IFERROR(MATCH(I40,{"女子初段","女子弐段","女子参段","女子四段","女子五段","女子六段","女子七段","女子八段"},0)-MATCH(H40,{"女子初段","女子弐段","女子参段","女子四段","女子五段","女子六段","女子七段","女子八段"},0),-10),{-10,0,1,2},{0,0.5,0.75,1}),
            0
          )
        )
      )
    )
  )
)))</f>
        <v>0</v>
      </c>
      <c r="L40" s="92"/>
      <c r="N40" s="81"/>
      <c r="O40" s="81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</row>
    <row r="41" spans="1:51" ht="15.5">
      <c r="A41" s="69"/>
      <c r="B41" s="169"/>
      <c r="C41" s="159"/>
      <c r="D41" s="87"/>
      <c r="E41" s="101"/>
      <c r="F41" s="90"/>
      <c r="G41" s="88"/>
      <c r="H41" s="101"/>
      <c r="I41" s="101"/>
      <c r="J41" s="103"/>
      <c r="K41" s="91">
        <f>IF(OR(D41="", E41="", I41=""), 0,
IF(AND(E41="日本ベテランズ国際柔道大会", D41&lt;DATE(2019,1,1)), 0,
IF(
  (
    IF(J41="◯", 0, COUNTIFS($E$16:$E$98, E41, $D$16:$D$98, "&gt;="&amp;DATE(YEAR(D41),1,1), $D$16:$D$98, "&lt;="&amp;DATE(YEAR(D41),12,31), $J$16:$J$98, "◯")) +
    IF(OR(J41="◯", J41="×"), 0, COUNTIFS($E$16:$E$98, E41, $D$16:$D$98, "&gt;="&amp;DATE(YEAR(D41),1,1), $D$16:$D$98, "&lt;="&amp;DATE(YEAR(D41),12,31), $J$16:$J$98, "×")) +
    COUNTIFS($E$16:E41, E41, $D$16:D41, "&gt;="&amp;DATE(YEAR(D41),1,1), $D$16:D41, "&lt;="&amp;DATE(YEAR(D41),12,31), $J$16:J41, J41)
  )
  &gt; IF(E41="全国高段者大会", 2, IF(OR(E41="地区高段者大会", E41="全国柔道整復師高段者大会", E41="府県高段者大会"), 1, IF(E41="日本ベテランズ国際柔道大会", 100, 100))),
  0,
  IF(E41="日本ベテランズ国際柔道大会",
    MAX(0, MIN(
      IF(J41="◯",
        IF(MATCH(I41,{"女子初段","女子弐段","女子参段","女子四段","女子五段","女子六段","女子七段","女子八段"},0)-MATCH(H41,{"女子初段","女子弐段","女子参段","女子四段","女子五段","女子六段","女子七段","女子八段"},0)&gt;=2, 2, IF(MATCH(I41,{"女子初段","女子弐段","女子参段","女子四段","女子五段","女子六段","女子七段","女子八段"},0)-MATCH(H41,{"女子初段","女子弐段","女子参段","女子四段","女子五段","女子六段","女子七段","女子八段"},0)=1, 1.5, IF(MATCH(I41,{"女子初段","女子弐段","女子参段","女子四段","女子五段","女子六段","女子七段","女子八段"},0)-MATCH(H41,{"女子初段","女子弐段","女子参段","女子四段","女子五段","女子六段","女子七段","女子八段"},0)=0, 1, IF(MATCH(I41,{"女子初段","女子弐段","女子参段","女子四段","女子五段","女子六段","女子七段","女子八段"},0)-MATCH(H41,{"女子初段","女子弐段","女子参段","女子四段","女子五段","女子六段","女子七段","女子八段"},0)=-1, 0.5, IF(MATCH(I41,{"女子初段","女子弐段","女子参段","女子四段","女子五段","女子六段","女子七段","女子八段"},0)-MATCH(H41,{"女子初段","女子弐段","女子参段","女子四段","女子五段","女子六段","女子七段","女子八段"},0)=-2, 0.3, 0))))),
        IF(J41="×",
          IF(MATCH(I41,{"女子初段","女子弐段","女子参段","女子四段","女子五段","女子六段","女子七段","女子八段"},0)-MATCH(H41,{"女子初段","女子弐段","女子参段","女子四段","女子五段","女子六段","女子七段","女子八段"},0)&gt;=2, 1, IF(MATCH(I41,{"女子初段","女子弐段","女子参段","女子四段","女子五段","女子六段","女子七段","女子八段"},0)-MATCH(H41,{"女子初段","女子弐段","女子参段","女子四段","女子五段","女子六段","女子七段","女子八段"},0)=1, 0.75, IF(MATCH(I41,{"女子初段","女子弐段","女子参段","女子四段","女子五段","女子六段","女子七段","女子八段"},0)-MATCH(H41,{"女子初段","女子弐段","女子参段","女子四段","女子五段","女子六段","女子七段","女子八段"},0)=0, 0.5, 0))),
          0
        )
      ),
      1 - SUMIFS($K$16:K40, $E$16:E40, "日本ベテランズ国際柔道大会", $D$16:D40, "&gt;="&amp;DATE(YEAR(D41),1,1), $D$16:D40, "&lt;="&amp;DATE(YEAR(D41),12,31))
    )),
    IF(E41="府県高段者大会",
      IF(J41="◯", 1, IF(J41="×", 0.5, 0)),
      IF(OR(E41="全国高段者大会", E41="地区高段者大会", E41="全国柔道整復師高段者大会"),
        (IF(J41="◯", 1, IF(J41="×", 0.5, 0)) + IF(OR(AND(E41="全国高段者大会", D41&gt;=DATE(2015,4,1)), AND(E41="地区高段者大会", D41&gt;=DATE(2019,4,1))), 0.25, 0)),
        IF(J41="◯",
          LOOKUP(IFERROR(MATCH(I41,{"女子初段","女子弐段","女子参段","女子四段","女子五段","女子六段","女子七段","女子八段"},0)-MATCH(H41,{"女子初段","女子弐段","女子参段","女子四段","女子五段","女子六段","女子七段","女子八段"},0),-10),{-10,-2,-1,0,1,2},{0,0.3,0.5,1,1.5,2}),
          IF(J41="×",
            LOOKUP(IFERROR(MATCH(I41,{"女子初段","女子弐段","女子参段","女子四段","女子五段","女子六段","女子七段","女子八段"},0)-MATCH(H41,{"女子初段","女子弐段","女子参段","女子四段","女子五段","女子六段","女子七段","女子八段"},0),-10),{-10,0,1,2},{0,0.5,0.75,1}),
            0
          )
        )
      )
    )
  )
)))</f>
        <v>0</v>
      </c>
      <c r="L41" s="92"/>
      <c r="N41" s="81"/>
      <c r="O41" s="81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</row>
    <row r="42" spans="1:51" ht="22.5" customHeight="1">
      <c r="N42" s="81"/>
      <c r="O42" s="81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</row>
    <row r="43" spans="1:51" ht="82.5" customHeight="1">
      <c r="A43" s="69"/>
      <c r="B43" s="185" t="s">
        <v>51</v>
      </c>
      <c r="C43" s="153"/>
      <c r="D43" s="151" t="s">
        <v>314</v>
      </c>
      <c r="E43" s="152"/>
      <c r="F43" s="152"/>
      <c r="G43" s="153"/>
      <c r="I43" s="174" t="s">
        <v>52</v>
      </c>
      <c r="J43" s="161"/>
      <c r="K43" s="145"/>
      <c r="L43" s="146"/>
      <c r="N43" s="81"/>
      <c r="O43" s="81"/>
    </row>
    <row r="44" spans="1:51" ht="82.5" customHeight="1">
      <c r="A44" s="69"/>
      <c r="B44" s="185" t="s">
        <v>53</v>
      </c>
      <c r="C44" s="153"/>
      <c r="D44" s="151" t="s">
        <v>309</v>
      </c>
      <c r="E44" s="152"/>
      <c r="F44" s="152"/>
      <c r="G44" s="153"/>
      <c r="I44" s="175"/>
      <c r="J44" s="176"/>
      <c r="K44" s="147"/>
      <c r="L44" s="148"/>
    </row>
    <row r="45" spans="1:51" ht="41.25" customHeight="1">
      <c r="A45" s="69"/>
      <c r="B45" s="177" t="s">
        <v>54</v>
      </c>
      <c r="C45" s="161"/>
      <c r="D45" s="72" t="s">
        <v>55</v>
      </c>
      <c r="E45" s="107"/>
      <c r="F45" s="170" t="s">
        <v>308</v>
      </c>
      <c r="G45" s="161"/>
      <c r="I45" s="175"/>
      <c r="J45" s="176"/>
      <c r="K45" s="147"/>
      <c r="L45" s="148"/>
    </row>
    <row r="46" spans="1:51" ht="41.25" customHeight="1">
      <c r="A46" s="69"/>
      <c r="B46" s="154"/>
      <c r="C46" s="155"/>
      <c r="D46" s="104"/>
      <c r="E46" s="97"/>
      <c r="F46" s="162"/>
      <c r="G46" s="163"/>
      <c r="I46" s="154"/>
      <c r="J46" s="155"/>
      <c r="K46" s="149"/>
      <c r="L46" s="150"/>
    </row>
    <row r="47" spans="1:51" ht="41.25" customHeight="1">
      <c r="A47" s="69"/>
      <c r="B47" s="190" t="s">
        <v>70</v>
      </c>
      <c r="C47" s="176"/>
      <c r="D47" s="72" t="s">
        <v>57</v>
      </c>
      <c r="E47" s="107"/>
      <c r="F47" s="170" t="s">
        <v>308</v>
      </c>
      <c r="G47" s="161"/>
      <c r="I47" s="186" t="s">
        <v>58</v>
      </c>
      <c r="J47" s="176"/>
      <c r="K47" s="187"/>
      <c r="L47" s="146"/>
    </row>
    <row r="48" spans="1:51" ht="41.25" customHeight="1">
      <c r="A48" s="69"/>
      <c r="B48" s="154"/>
      <c r="C48" s="155"/>
      <c r="D48" s="93" t="s">
        <v>59</v>
      </c>
      <c r="E48" s="103"/>
      <c r="F48" s="162"/>
      <c r="G48" s="163"/>
      <c r="I48" s="175"/>
      <c r="J48" s="176"/>
      <c r="K48" s="147"/>
      <c r="L48" s="148"/>
    </row>
    <row r="49" spans="1:51" ht="41.25" customHeight="1">
      <c r="A49" s="69"/>
      <c r="B49" s="190" t="s">
        <v>60</v>
      </c>
      <c r="C49" s="176"/>
      <c r="D49" s="170" t="s">
        <v>308</v>
      </c>
      <c r="E49" s="188"/>
      <c r="F49" s="188"/>
      <c r="G49" s="161"/>
      <c r="I49" s="175"/>
      <c r="J49" s="176"/>
      <c r="K49" s="147"/>
      <c r="L49" s="148"/>
    </row>
    <row r="50" spans="1:51" ht="41.25" customHeight="1">
      <c r="A50" s="69"/>
      <c r="B50" s="154"/>
      <c r="C50" s="155"/>
      <c r="D50" s="162"/>
      <c r="E50" s="189"/>
      <c r="F50" s="189"/>
      <c r="G50" s="163"/>
      <c r="H50" s="63"/>
      <c r="I50" s="154"/>
      <c r="J50" s="155"/>
      <c r="K50" s="149"/>
      <c r="L50" s="150"/>
    </row>
    <row r="51" spans="1:51" ht="14">
      <c r="A51" s="63"/>
      <c r="B51" s="63"/>
      <c r="C51" s="63"/>
      <c r="D51" s="63"/>
      <c r="G51" s="63"/>
      <c r="H51" s="63"/>
      <c r="I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</row>
    <row r="52" spans="1:51" ht="14.5">
      <c r="A52" s="63"/>
      <c r="B52" s="63"/>
      <c r="C52" s="63"/>
      <c r="D52" s="63"/>
      <c r="G52" s="63"/>
      <c r="H52" s="63"/>
      <c r="I52" s="63"/>
      <c r="J52" s="94"/>
      <c r="K52" s="94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</row>
    <row r="53" spans="1:51" ht="14.5">
      <c r="A53" s="63"/>
      <c r="B53" s="63"/>
      <c r="C53" s="63"/>
      <c r="D53" s="63"/>
      <c r="G53" s="63"/>
      <c r="J53" s="94"/>
      <c r="K53" s="94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</row>
    <row r="54" spans="1:51" ht="14.5">
      <c r="A54" s="63"/>
      <c r="B54" s="63"/>
      <c r="C54" s="63"/>
      <c r="D54" s="63"/>
      <c r="G54" s="63"/>
      <c r="J54" s="94"/>
      <c r="K54" s="94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</row>
    <row r="55" spans="1:51" ht="14.5">
      <c r="A55" s="63"/>
      <c r="B55" s="63"/>
      <c r="C55" s="63"/>
      <c r="D55" s="63"/>
      <c r="E55" s="95"/>
      <c r="G55" s="94"/>
      <c r="H55" s="94"/>
      <c r="I55" s="94"/>
      <c r="J55" s="94"/>
      <c r="K55" s="94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51" ht="14.5">
      <c r="A56" s="63"/>
      <c r="B56" s="63"/>
      <c r="C56" s="63"/>
      <c r="D56" s="63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</row>
    <row r="57" spans="1:51" ht="14.5">
      <c r="A57" s="63"/>
      <c r="B57" s="63"/>
      <c r="C57" s="63"/>
      <c r="D57" s="63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</row>
    <row r="58" spans="1:51" ht="14.5">
      <c r="A58" s="63"/>
      <c r="B58" s="63"/>
      <c r="C58" s="63"/>
      <c r="D58" s="63"/>
      <c r="F58" s="94"/>
      <c r="G58" s="94"/>
      <c r="H58" s="94"/>
      <c r="I58" s="94"/>
      <c r="J58" s="63"/>
      <c r="K58" s="63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</row>
    <row r="59" spans="1:51" ht="14.5">
      <c r="A59" s="63"/>
      <c r="B59" s="63"/>
      <c r="C59" s="63"/>
      <c r="D59" s="63"/>
      <c r="F59" s="94"/>
      <c r="G59" s="94"/>
      <c r="H59" s="94"/>
      <c r="I59" s="94"/>
      <c r="J59" s="63"/>
      <c r="K59" s="63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</row>
    <row r="60" spans="1:51" ht="14.5">
      <c r="A60" s="63"/>
      <c r="B60" s="63"/>
      <c r="C60" s="63"/>
      <c r="D60" s="63"/>
      <c r="F60" s="94"/>
      <c r="G60" s="94"/>
      <c r="H60" s="94"/>
      <c r="I60" s="94"/>
      <c r="J60" s="63"/>
      <c r="K60" s="63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</row>
    <row r="61" spans="1:51" ht="14.5">
      <c r="A61" s="63"/>
      <c r="B61" s="63"/>
      <c r="C61" s="63"/>
      <c r="D61" s="63"/>
      <c r="F61" s="63"/>
      <c r="G61" s="63"/>
      <c r="H61" s="63"/>
      <c r="I61" s="63"/>
      <c r="J61" s="63"/>
      <c r="K61" s="63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</row>
    <row r="62" spans="1:51" ht="14">
      <c r="A62" s="63"/>
      <c r="B62" s="63"/>
      <c r="C62" s="63"/>
      <c r="D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</row>
    <row r="63" spans="1:51" ht="14">
      <c r="A63" s="63"/>
      <c r="B63" s="63"/>
      <c r="C63" s="63"/>
      <c r="D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</row>
    <row r="64" spans="1:51" ht="14">
      <c r="A64" s="63"/>
      <c r="B64" s="63"/>
      <c r="C64" s="63"/>
      <c r="D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</row>
    <row r="65" spans="1:51" ht="14">
      <c r="A65" s="63"/>
      <c r="B65" s="63"/>
      <c r="C65" s="63"/>
      <c r="D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</row>
    <row r="66" spans="1:51" ht="14">
      <c r="A66" s="63"/>
      <c r="B66" s="63"/>
      <c r="C66" s="63"/>
      <c r="D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</row>
    <row r="67" spans="1:51" ht="14">
      <c r="A67" s="63"/>
      <c r="B67" s="63"/>
      <c r="C67" s="63"/>
      <c r="D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</row>
    <row r="68" spans="1:51" ht="14">
      <c r="A68" s="63"/>
      <c r="B68" s="63"/>
      <c r="C68" s="63"/>
      <c r="D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</row>
    <row r="69" spans="1:51" ht="14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</row>
    <row r="70" spans="1:51" ht="14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</row>
    <row r="71" spans="1:51" ht="14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</row>
    <row r="72" spans="1:51" ht="14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</row>
    <row r="73" spans="1:51" ht="14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</row>
    <row r="74" spans="1:51" ht="1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</row>
    <row r="75" spans="1:51" ht="14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</row>
    <row r="76" spans="1:51" ht="14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</row>
    <row r="77" spans="1:51" ht="14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</row>
    <row r="78" spans="1:51" ht="14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</row>
    <row r="79" spans="1:51" ht="14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</row>
    <row r="80" spans="1:51" ht="14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</row>
    <row r="81" spans="1:51" ht="14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</row>
    <row r="82" spans="1:51" ht="14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</row>
    <row r="83" spans="1:51" ht="14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</row>
    <row r="84" spans="1:51" ht="14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</row>
    <row r="85" spans="1:51" ht="14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</row>
    <row r="86" spans="1:51" ht="14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</row>
    <row r="87" spans="1:51" ht="14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</row>
    <row r="88" spans="1:51" ht="14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</row>
    <row r="89" spans="1:51" ht="14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</row>
    <row r="90" spans="1:51" ht="14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</row>
    <row r="91" spans="1:51" ht="14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</row>
    <row r="92" spans="1:51" ht="14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</row>
    <row r="93" spans="1:51" ht="14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</row>
    <row r="94" spans="1:51" ht="1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</row>
    <row r="95" spans="1:51" ht="14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</row>
    <row r="96" spans="1:51" ht="14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</row>
    <row r="97" spans="1:51" ht="14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</row>
    <row r="98" spans="1:51" ht="14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</row>
    <row r="99" spans="1:51" ht="14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</row>
    <row r="100" spans="1:51" ht="14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</row>
    <row r="101" spans="1:51" ht="14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</row>
    <row r="102" spans="1:51" ht="14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</row>
    <row r="103" spans="1:51" ht="14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</row>
    <row r="104" spans="1:51" ht="14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</row>
    <row r="105" spans="1:51" ht="14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</row>
    <row r="106" spans="1:51" ht="14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</row>
    <row r="107" spans="1:51" ht="14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</row>
    <row r="108" spans="1:51" ht="14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</row>
    <row r="109" spans="1:51" ht="14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</row>
    <row r="110" spans="1:51" ht="14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</row>
    <row r="111" spans="1:51" ht="14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</row>
    <row r="112" spans="1:51" ht="14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</row>
    <row r="113" spans="1:51" ht="14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</row>
    <row r="114" spans="1:51" ht="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</row>
    <row r="115" spans="1:51" ht="14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</row>
    <row r="116" spans="1:51" ht="14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</row>
    <row r="117" spans="1:51" ht="14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</row>
    <row r="118" spans="1:51" ht="14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</row>
    <row r="119" spans="1:51" ht="14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</row>
    <row r="120" spans="1:51" ht="14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</row>
    <row r="121" spans="1:51" ht="14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</row>
    <row r="122" spans="1:51" ht="14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</row>
    <row r="123" spans="1:51" ht="14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</row>
    <row r="124" spans="1:51" ht="1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</row>
    <row r="125" spans="1:51" ht="14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</row>
    <row r="126" spans="1:51" ht="14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</row>
    <row r="127" spans="1:51" ht="14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</row>
    <row r="128" spans="1:51" ht="14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</row>
    <row r="129" spans="1:51" ht="14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</row>
    <row r="130" spans="1:51" ht="14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</row>
    <row r="131" spans="1:51" ht="14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</row>
    <row r="132" spans="1:51" ht="14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</row>
    <row r="133" spans="1:51" ht="14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</row>
    <row r="134" spans="1:51" ht="1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</row>
    <row r="135" spans="1:51" ht="14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</row>
    <row r="136" spans="1:51" ht="14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</row>
    <row r="137" spans="1:51" ht="14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</row>
    <row r="138" spans="1:51" ht="14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</row>
    <row r="139" spans="1:51" ht="14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</row>
    <row r="140" spans="1:51" ht="14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</row>
    <row r="141" spans="1:51" ht="14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</row>
    <row r="142" spans="1:51" ht="14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</row>
    <row r="143" spans="1:51" ht="14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:51" ht="1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</row>
    <row r="145" spans="1:51" ht="14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</row>
    <row r="146" spans="1:51" ht="14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</row>
    <row r="147" spans="1:51" ht="14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</row>
    <row r="148" spans="1:51" ht="14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</row>
    <row r="149" spans="1:51" ht="14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</row>
    <row r="150" spans="1:51" ht="14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</row>
    <row r="151" spans="1:51" ht="14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</row>
    <row r="152" spans="1:51" ht="14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</row>
    <row r="153" spans="1:51" ht="14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</row>
    <row r="154" spans="1:51" ht="1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</row>
    <row r="155" spans="1:51" ht="14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</row>
    <row r="156" spans="1:51" ht="14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</row>
    <row r="157" spans="1:51" ht="14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</row>
    <row r="158" spans="1:51" ht="14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</row>
    <row r="159" spans="1:51" ht="14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</row>
    <row r="160" spans="1:51" ht="14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</row>
    <row r="161" spans="1:51" ht="14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</row>
    <row r="162" spans="1:51" ht="14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</row>
    <row r="163" spans="1:51" ht="14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</row>
    <row r="164" spans="1:51" ht="1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</row>
    <row r="165" spans="1:51" ht="14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</row>
    <row r="166" spans="1:51" ht="14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</row>
    <row r="167" spans="1:51" ht="14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</row>
    <row r="168" spans="1:51" ht="14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</row>
    <row r="169" spans="1:51" ht="14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</row>
    <row r="170" spans="1:51" ht="14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</row>
    <row r="171" spans="1:51" ht="14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</row>
    <row r="172" spans="1:51" ht="14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</row>
    <row r="173" spans="1:51" ht="14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</row>
    <row r="174" spans="1:51" ht="1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</row>
    <row r="175" spans="1:51" ht="14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</row>
    <row r="176" spans="1:51" ht="14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</row>
    <row r="177" spans="1:51" ht="14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</row>
    <row r="178" spans="1:51" ht="14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</row>
    <row r="179" spans="1:51" ht="14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</row>
    <row r="180" spans="1:51" ht="14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</row>
    <row r="181" spans="1:51" ht="14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</row>
    <row r="182" spans="1:51" ht="14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</row>
    <row r="183" spans="1:51" ht="14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</row>
    <row r="184" spans="1:51" ht="1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</row>
    <row r="185" spans="1:51" ht="14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</row>
    <row r="186" spans="1:51" ht="14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</row>
    <row r="187" spans="1:51" ht="14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</row>
    <row r="188" spans="1:51" ht="14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</row>
    <row r="189" spans="1:51" ht="14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</row>
    <row r="190" spans="1:51" ht="14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</row>
    <row r="191" spans="1:51" ht="14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</row>
    <row r="192" spans="1:51" ht="14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</row>
    <row r="193" spans="1:51" ht="14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</row>
    <row r="194" spans="1:51" ht="1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</row>
    <row r="195" spans="1:51" ht="14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</row>
    <row r="196" spans="1:51" ht="14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</row>
    <row r="197" spans="1:51" ht="14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</row>
    <row r="198" spans="1:51" ht="14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</row>
    <row r="199" spans="1:51" ht="14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</row>
    <row r="200" spans="1:51" ht="14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</row>
    <row r="201" spans="1:51" ht="14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</row>
    <row r="202" spans="1:51" ht="14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</row>
    <row r="203" spans="1:51" ht="14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</row>
    <row r="204" spans="1:51" ht="1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</row>
    <row r="205" spans="1:51" ht="14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</row>
    <row r="206" spans="1:51" ht="14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</row>
    <row r="207" spans="1:51" ht="14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</row>
    <row r="208" spans="1:51" ht="14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</row>
    <row r="209" spans="1:51" ht="14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</row>
    <row r="210" spans="1:51" ht="14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</row>
    <row r="211" spans="1:51" ht="14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</row>
    <row r="212" spans="1:51" ht="14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</row>
    <row r="213" spans="1:51" ht="14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</row>
    <row r="214" spans="1:51" ht="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</row>
    <row r="215" spans="1:51" ht="14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</row>
    <row r="216" spans="1:51" ht="14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</row>
    <row r="217" spans="1:51" ht="14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</row>
    <row r="218" spans="1:51" ht="14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</row>
    <row r="219" spans="1:51" ht="14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</row>
    <row r="220" spans="1:51" ht="14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</row>
    <row r="221" spans="1:51" ht="14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</row>
    <row r="222" spans="1:51" ht="14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</row>
    <row r="223" spans="1:51" ht="14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</row>
    <row r="224" spans="1:51" ht="1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</row>
    <row r="225" spans="1:51" ht="14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</row>
    <row r="226" spans="1:51" ht="14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</row>
    <row r="227" spans="1:51" ht="14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</row>
    <row r="228" spans="1:51" ht="14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</row>
    <row r="229" spans="1:51" ht="14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</row>
    <row r="230" spans="1:51" ht="14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</row>
    <row r="231" spans="1:51" ht="14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</row>
    <row r="232" spans="1:51" ht="14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</row>
    <row r="233" spans="1:51" ht="14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</row>
    <row r="234" spans="1:51" ht="1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</row>
    <row r="235" spans="1:51" ht="14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</row>
    <row r="236" spans="1:51" ht="14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</row>
    <row r="237" spans="1:51" ht="14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</row>
    <row r="238" spans="1:51" ht="14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</row>
    <row r="239" spans="1:51" ht="14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</row>
    <row r="240" spans="1:51" ht="14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</row>
    <row r="241" spans="1:51" ht="14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</row>
    <row r="242" spans="1:51" ht="14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</row>
    <row r="243" spans="1:51" ht="14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</row>
    <row r="244" spans="1:51" ht="1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</row>
    <row r="245" spans="1:51" ht="14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</row>
    <row r="246" spans="1:51" ht="14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</row>
    <row r="247" spans="1:51" ht="14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</row>
    <row r="248" spans="1:51" ht="14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</row>
    <row r="249" spans="1:51" ht="14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</row>
    <row r="250" spans="1:51" ht="14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</row>
    <row r="251" spans="1:51" ht="14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</row>
    <row r="252" spans="1:51" ht="14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</row>
    <row r="253" spans="1:51" ht="14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</row>
    <row r="254" spans="1:51" ht="1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</row>
    <row r="255" spans="1:51" ht="14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</row>
    <row r="256" spans="1:51" ht="14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</row>
    <row r="257" spans="1:51" ht="14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</row>
    <row r="258" spans="1:51" ht="14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</row>
    <row r="259" spans="1:51" ht="14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</row>
    <row r="260" spans="1:51" ht="14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</row>
    <row r="261" spans="1:51" ht="14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</row>
    <row r="262" spans="1:51" ht="14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</row>
    <row r="263" spans="1:51" ht="14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</row>
    <row r="264" spans="1:51" ht="1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</row>
    <row r="265" spans="1:51" ht="14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</row>
    <row r="266" spans="1:51" ht="14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</row>
    <row r="267" spans="1:51" ht="14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</row>
    <row r="268" spans="1:51" ht="14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</row>
    <row r="269" spans="1:51" ht="14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</row>
    <row r="270" spans="1:51" ht="14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</row>
    <row r="271" spans="1:51" ht="14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</row>
    <row r="272" spans="1:51" ht="14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</row>
    <row r="273" spans="1:51" ht="14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</row>
    <row r="274" spans="1:51" ht="1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</row>
    <row r="275" spans="1:51" ht="14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</row>
    <row r="276" spans="1:51" ht="14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</row>
    <row r="277" spans="1:51" ht="14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</row>
    <row r="278" spans="1:51" ht="14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</row>
    <row r="279" spans="1:51" ht="14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</row>
    <row r="280" spans="1:51" ht="14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</row>
    <row r="281" spans="1:51" ht="14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</row>
    <row r="282" spans="1:51" ht="14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</row>
    <row r="283" spans="1:51" ht="14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</row>
    <row r="284" spans="1:51" ht="1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</row>
    <row r="285" spans="1:51" ht="14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</row>
    <row r="286" spans="1:51" ht="14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</row>
    <row r="287" spans="1:51" ht="14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</row>
    <row r="288" spans="1:51" ht="14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</row>
    <row r="289" spans="1:51" ht="14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</row>
    <row r="290" spans="1:51" ht="14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</row>
    <row r="291" spans="1:51" ht="14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</row>
    <row r="292" spans="1:51" ht="14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</row>
    <row r="293" spans="1:51" ht="14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</row>
    <row r="294" spans="1:51" ht="1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</row>
    <row r="295" spans="1:51" ht="14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</row>
    <row r="296" spans="1:51" ht="14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</row>
    <row r="297" spans="1:51" ht="14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</row>
    <row r="298" spans="1:51" ht="14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</row>
    <row r="299" spans="1:51" ht="14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</row>
    <row r="300" spans="1:51" ht="14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</row>
    <row r="301" spans="1:51" ht="14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</row>
    <row r="302" spans="1:51" ht="14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</row>
    <row r="303" spans="1:51" ht="14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</row>
    <row r="304" spans="1:51" ht="1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</row>
    <row r="305" spans="1:51" ht="14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</row>
    <row r="306" spans="1:51" ht="14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</row>
    <row r="307" spans="1:51" ht="14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</row>
    <row r="308" spans="1:51" ht="14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</row>
    <row r="309" spans="1:51" ht="14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</row>
    <row r="310" spans="1:51" ht="14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</row>
    <row r="311" spans="1:51" ht="14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</row>
    <row r="312" spans="1:51" ht="14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</row>
    <row r="313" spans="1:51" ht="14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</row>
    <row r="314" spans="1:51" ht="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</row>
    <row r="315" spans="1:51" ht="14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</row>
    <row r="316" spans="1:51" ht="14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</row>
    <row r="317" spans="1:51" ht="14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</row>
    <row r="318" spans="1:51" ht="14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</row>
    <row r="319" spans="1:51" ht="14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</row>
    <row r="320" spans="1:51" ht="14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</row>
    <row r="321" spans="1:51" ht="14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</row>
    <row r="322" spans="1:51" ht="14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</row>
    <row r="323" spans="1:51" ht="14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</row>
    <row r="324" spans="1:51" ht="1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</row>
    <row r="325" spans="1:51" ht="14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</row>
    <row r="326" spans="1:51" ht="14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</row>
    <row r="327" spans="1:51" ht="14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</row>
    <row r="328" spans="1:51" ht="14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</row>
    <row r="329" spans="1:51" ht="14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</row>
    <row r="330" spans="1:51" ht="14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</row>
    <row r="331" spans="1:51" ht="14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</row>
    <row r="332" spans="1:51" ht="14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</row>
    <row r="333" spans="1:51" ht="14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</row>
    <row r="334" spans="1:51" ht="1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</row>
    <row r="335" spans="1:51" ht="14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</row>
    <row r="336" spans="1:51" ht="14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</row>
    <row r="337" spans="1:51" ht="14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</row>
    <row r="338" spans="1:51" ht="14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</row>
    <row r="339" spans="1:51" ht="14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</row>
    <row r="340" spans="1:51" ht="14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</row>
    <row r="341" spans="1:51" ht="14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</row>
    <row r="342" spans="1:51" ht="14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</row>
    <row r="343" spans="1:51" ht="14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</row>
    <row r="344" spans="1:51" ht="1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</row>
    <row r="345" spans="1:51" ht="14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</row>
    <row r="346" spans="1:51" ht="14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</row>
    <row r="347" spans="1:51" ht="14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</row>
    <row r="348" spans="1:51" ht="14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</row>
    <row r="349" spans="1:51" ht="14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</row>
    <row r="350" spans="1:51" ht="14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</row>
    <row r="351" spans="1:51" ht="14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</row>
    <row r="352" spans="1:51" ht="14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</row>
    <row r="353" spans="1:51" ht="14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</row>
    <row r="354" spans="1:51" ht="1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</row>
    <row r="355" spans="1:51" ht="14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</row>
    <row r="356" spans="1:51" ht="14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</row>
    <row r="357" spans="1:51" ht="14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</row>
    <row r="358" spans="1:51" ht="14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</row>
    <row r="359" spans="1:51" ht="14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</row>
    <row r="360" spans="1:51" ht="14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</row>
    <row r="361" spans="1:51" ht="14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</row>
    <row r="362" spans="1:51" ht="14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</row>
    <row r="363" spans="1:51" ht="14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</row>
    <row r="364" spans="1:51" ht="1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</row>
    <row r="365" spans="1:51" ht="14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</row>
    <row r="366" spans="1:51" ht="14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</row>
    <row r="367" spans="1:51" ht="14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</row>
    <row r="368" spans="1:51" ht="14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</row>
    <row r="369" spans="1:51" ht="14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</row>
    <row r="370" spans="1:51" ht="14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</row>
    <row r="371" spans="1:51" ht="14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</row>
    <row r="372" spans="1:51" ht="14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</row>
    <row r="373" spans="1:51" ht="14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</row>
    <row r="374" spans="1:51" ht="1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</row>
    <row r="375" spans="1:51" ht="14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</row>
    <row r="376" spans="1:51" ht="14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</row>
    <row r="377" spans="1:51" ht="14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</row>
    <row r="378" spans="1:51" ht="14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</row>
    <row r="379" spans="1:51" ht="14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</row>
    <row r="380" spans="1:51" ht="14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</row>
    <row r="381" spans="1:51" ht="14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</row>
    <row r="382" spans="1:51" ht="14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</row>
    <row r="383" spans="1:51" ht="14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</row>
    <row r="384" spans="1:51" ht="1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</row>
    <row r="385" spans="1:51" ht="14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</row>
    <row r="386" spans="1:51" ht="14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</row>
    <row r="387" spans="1:51" ht="14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</row>
    <row r="388" spans="1:51" ht="14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</row>
    <row r="389" spans="1:51" ht="14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</row>
    <row r="390" spans="1:51" ht="14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</row>
    <row r="391" spans="1:51" ht="14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</row>
    <row r="392" spans="1:51" ht="14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</row>
    <row r="393" spans="1:51" ht="14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</row>
    <row r="394" spans="1:51" ht="1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</row>
    <row r="395" spans="1:51" ht="14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</row>
    <row r="396" spans="1:51" ht="14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</row>
    <row r="397" spans="1:51" ht="14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</row>
    <row r="398" spans="1:51" ht="14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</row>
    <row r="399" spans="1:51" ht="14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</row>
    <row r="400" spans="1:51" ht="14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</row>
    <row r="401" spans="1:51" ht="14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</row>
    <row r="402" spans="1:51" ht="14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</row>
    <row r="403" spans="1:51" ht="14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</row>
    <row r="404" spans="1:51" ht="1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</row>
    <row r="405" spans="1:51" ht="14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</row>
    <row r="406" spans="1:51" ht="14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</row>
    <row r="407" spans="1:51" ht="14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</row>
    <row r="408" spans="1:51" ht="14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</row>
    <row r="409" spans="1:51" ht="14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</row>
    <row r="410" spans="1:51" ht="14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</row>
    <row r="411" spans="1:51" ht="14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</row>
    <row r="412" spans="1:51" ht="14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</row>
    <row r="413" spans="1:51" ht="14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</row>
    <row r="414" spans="1:51" ht="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</row>
    <row r="415" spans="1:51" ht="14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</row>
    <row r="416" spans="1:51" ht="14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</row>
    <row r="417" spans="1:51" ht="14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</row>
    <row r="418" spans="1:51" ht="14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</row>
    <row r="419" spans="1:51" ht="14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</row>
    <row r="420" spans="1:51" ht="14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</row>
    <row r="421" spans="1:51" ht="14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</row>
    <row r="422" spans="1:51" ht="14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</row>
    <row r="423" spans="1:51" ht="14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</row>
    <row r="424" spans="1:51" ht="1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</row>
    <row r="425" spans="1:51" ht="14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</row>
    <row r="426" spans="1:51" ht="14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</row>
    <row r="427" spans="1:51" ht="14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</row>
    <row r="428" spans="1:51" ht="14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</row>
    <row r="429" spans="1:51" ht="14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</row>
    <row r="430" spans="1:51" ht="14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</row>
    <row r="431" spans="1:51" ht="14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</row>
    <row r="432" spans="1:51" ht="14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</row>
    <row r="433" spans="1:51" ht="14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</row>
    <row r="434" spans="1:51" ht="1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</row>
    <row r="435" spans="1:51" ht="14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</row>
    <row r="436" spans="1:51" ht="14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</row>
    <row r="437" spans="1:51" ht="14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</row>
    <row r="438" spans="1:51" ht="14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</row>
    <row r="439" spans="1:51" ht="14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</row>
    <row r="440" spans="1:51" ht="14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</row>
    <row r="441" spans="1:51" ht="14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</row>
    <row r="442" spans="1:51" ht="14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</row>
    <row r="443" spans="1:51" ht="14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</row>
    <row r="444" spans="1:51" ht="1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</row>
    <row r="445" spans="1:51" ht="14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</row>
    <row r="446" spans="1:51" ht="14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</row>
    <row r="447" spans="1:51" ht="14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</row>
    <row r="448" spans="1:51" ht="14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</row>
    <row r="449" spans="1:51" ht="14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</row>
    <row r="450" spans="1:51" ht="14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</row>
    <row r="451" spans="1:51" ht="14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</row>
    <row r="452" spans="1:51" ht="14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</row>
    <row r="453" spans="1:51" ht="14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</row>
    <row r="454" spans="1:51" ht="1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</row>
    <row r="455" spans="1:51" ht="14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</row>
    <row r="456" spans="1:51" ht="14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</row>
    <row r="457" spans="1:51" ht="14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</row>
    <row r="458" spans="1:51" ht="14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</row>
    <row r="459" spans="1:51" ht="14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</row>
    <row r="460" spans="1:51" ht="14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</row>
    <row r="461" spans="1:51" ht="14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</row>
    <row r="462" spans="1:51" ht="14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</row>
    <row r="463" spans="1:51" ht="14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</row>
    <row r="464" spans="1:51" ht="1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</row>
    <row r="465" spans="1:51" ht="14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</row>
    <row r="466" spans="1:51" ht="14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</row>
    <row r="467" spans="1:51" ht="14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</row>
    <row r="468" spans="1:51" ht="14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</row>
    <row r="469" spans="1:51" ht="14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</row>
    <row r="470" spans="1:51" ht="14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</row>
    <row r="471" spans="1:51" ht="14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</row>
    <row r="472" spans="1:51" ht="14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</row>
    <row r="473" spans="1:51" ht="14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</row>
    <row r="474" spans="1:51" ht="1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</row>
    <row r="475" spans="1:51" ht="14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</row>
    <row r="476" spans="1:51" ht="14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</row>
    <row r="477" spans="1:51" ht="14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</row>
    <row r="478" spans="1:51" ht="14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</row>
    <row r="479" spans="1:51" ht="14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</row>
    <row r="480" spans="1:51" ht="14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</row>
    <row r="481" spans="1:51" ht="14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</row>
    <row r="482" spans="1:51" ht="14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</row>
    <row r="483" spans="1:51" ht="14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</row>
    <row r="484" spans="1:51" ht="1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</row>
    <row r="485" spans="1:51" ht="14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</row>
    <row r="486" spans="1:51" ht="14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</row>
    <row r="487" spans="1:51" ht="14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</row>
    <row r="488" spans="1:51" ht="14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</row>
    <row r="489" spans="1:51" ht="14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</row>
    <row r="490" spans="1:51" ht="14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</row>
    <row r="491" spans="1:51" ht="14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</row>
    <row r="492" spans="1:51" ht="14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</row>
    <row r="493" spans="1:51" ht="14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</row>
    <row r="494" spans="1:51" ht="1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</row>
    <row r="495" spans="1:51" ht="14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</row>
    <row r="496" spans="1:51" ht="14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</row>
    <row r="497" spans="1:51" ht="14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</row>
    <row r="498" spans="1:51" ht="14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</row>
    <row r="499" spans="1:51" ht="14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</row>
    <row r="500" spans="1:51" ht="14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</row>
    <row r="501" spans="1:51" ht="14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</row>
    <row r="502" spans="1:51" ht="14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</row>
    <row r="503" spans="1:51" ht="14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</row>
    <row r="504" spans="1:51" ht="1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</row>
    <row r="505" spans="1:51" ht="14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</row>
    <row r="506" spans="1:51" ht="14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</row>
    <row r="507" spans="1:51" ht="14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</row>
    <row r="508" spans="1:51" ht="14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</row>
    <row r="509" spans="1:51" ht="14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</row>
    <row r="510" spans="1:51" ht="14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</row>
    <row r="511" spans="1:51" ht="14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</row>
    <row r="512" spans="1:51" ht="14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</row>
    <row r="513" spans="1:51" ht="14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</row>
    <row r="514" spans="1:51" ht="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</row>
    <row r="515" spans="1:51" ht="14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</row>
    <row r="516" spans="1:51" ht="14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</row>
    <row r="517" spans="1:51" ht="14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</row>
    <row r="518" spans="1:51" ht="14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</row>
    <row r="519" spans="1:51" ht="14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</row>
    <row r="520" spans="1:51" ht="14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</row>
    <row r="521" spans="1:51" ht="14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</row>
    <row r="522" spans="1:51" ht="14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</row>
    <row r="523" spans="1:51" ht="14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</row>
    <row r="524" spans="1:51" ht="1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</row>
    <row r="525" spans="1:51" ht="14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</row>
    <row r="526" spans="1:51" ht="14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</row>
    <row r="527" spans="1:51" ht="14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</row>
    <row r="528" spans="1:51" ht="14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</row>
    <row r="529" spans="1:51" ht="14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</row>
    <row r="530" spans="1:51" ht="14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</row>
    <row r="531" spans="1:51" ht="14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</row>
    <row r="532" spans="1:51" ht="14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</row>
    <row r="533" spans="1:51" ht="14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</row>
    <row r="534" spans="1:51" ht="1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</row>
    <row r="535" spans="1:51" ht="14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</row>
    <row r="536" spans="1:51" ht="14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</row>
    <row r="537" spans="1:51" ht="14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</row>
    <row r="538" spans="1:51" ht="14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</row>
    <row r="539" spans="1:51" ht="14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</row>
    <row r="540" spans="1:51" ht="14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</row>
    <row r="541" spans="1:51" ht="14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</row>
    <row r="542" spans="1:51" ht="14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</row>
    <row r="543" spans="1:51" ht="14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</row>
    <row r="544" spans="1:51" ht="1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</row>
    <row r="545" spans="1:51" ht="14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</row>
    <row r="546" spans="1:51" ht="14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</row>
    <row r="547" spans="1:51" ht="14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</row>
    <row r="548" spans="1:51" ht="14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</row>
    <row r="549" spans="1:51" ht="14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</row>
    <row r="550" spans="1:51" ht="14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</row>
    <row r="551" spans="1:51" ht="14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</row>
    <row r="552" spans="1:51" ht="14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</row>
    <row r="553" spans="1:51" ht="14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</row>
    <row r="554" spans="1:51" ht="1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</row>
    <row r="555" spans="1:51" ht="14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</row>
    <row r="556" spans="1:51" ht="14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</row>
    <row r="557" spans="1:51" ht="14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</row>
    <row r="558" spans="1:51" ht="14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</row>
    <row r="559" spans="1:51" ht="14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</row>
    <row r="560" spans="1:51" ht="14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</row>
    <row r="561" spans="1:51" ht="14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</row>
    <row r="562" spans="1:51" ht="14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</row>
    <row r="563" spans="1:51" ht="14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</row>
    <row r="564" spans="1:51" ht="1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</row>
    <row r="565" spans="1:51" ht="14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</row>
    <row r="566" spans="1:51" ht="14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</row>
    <row r="567" spans="1:51" ht="14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</row>
    <row r="568" spans="1:51" ht="14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</row>
    <row r="569" spans="1:51" ht="14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</row>
    <row r="570" spans="1:51" ht="14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</row>
    <row r="571" spans="1:51" ht="14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</row>
    <row r="572" spans="1:51" ht="14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</row>
    <row r="573" spans="1:51" ht="14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</row>
    <row r="574" spans="1:51" ht="1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</row>
    <row r="575" spans="1:51" ht="14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</row>
    <row r="576" spans="1:51" ht="14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</row>
    <row r="577" spans="1:51" ht="14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</row>
    <row r="578" spans="1:51" ht="14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</row>
    <row r="579" spans="1:51" ht="14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</row>
    <row r="580" spans="1:51" ht="14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</row>
    <row r="581" spans="1:51" ht="14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</row>
    <row r="582" spans="1:51" ht="14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</row>
    <row r="583" spans="1:51" ht="14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</row>
    <row r="584" spans="1:51" ht="1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</row>
    <row r="585" spans="1:51" ht="14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</row>
    <row r="586" spans="1:51" ht="14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</row>
    <row r="587" spans="1:51" ht="14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</row>
    <row r="588" spans="1:51" ht="14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</row>
    <row r="589" spans="1:51" ht="14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</row>
    <row r="590" spans="1:51" ht="14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</row>
    <row r="591" spans="1:51" ht="14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</row>
    <row r="592" spans="1:51" ht="14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</row>
    <row r="593" spans="1:51" ht="14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</row>
    <row r="594" spans="1:51" ht="1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</row>
    <row r="595" spans="1:51" ht="14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</row>
    <row r="596" spans="1:51" ht="14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</row>
    <row r="597" spans="1:51" ht="14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</row>
    <row r="598" spans="1:51" ht="14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</row>
    <row r="599" spans="1:51" ht="14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</row>
    <row r="600" spans="1:51" ht="14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</row>
    <row r="601" spans="1:51" ht="14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</row>
    <row r="602" spans="1:51" ht="14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</row>
    <row r="603" spans="1:51" ht="14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</row>
    <row r="604" spans="1:51" ht="1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</row>
    <row r="605" spans="1:51" ht="14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</row>
    <row r="606" spans="1:51" ht="14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</row>
    <row r="607" spans="1:51" ht="14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</row>
    <row r="608" spans="1:51" ht="14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</row>
    <row r="609" spans="1:51" ht="14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</row>
    <row r="610" spans="1:51" ht="14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</row>
    <row r="611" spans="1:51" ht="14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</row>
    <row r="612" spans="1:51" ht="14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</row>
    <row r="613" spans="1:51" ht="14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</row>
    <row r="614" spans="1:51" ht="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</row>
    <row r="615" spans="1:51" ht="14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</row>
    <row r="616" spans="1:51" ht="14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</row>
    <row r="617" spans="1:51" ht="14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</row>
    <row r="618" spans="1:51" ht="14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</row>
    <row r="619" spans="1:51" ht="14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</row>
    <row r="620" spans="1:51" ht="14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</row>
    <row r="621" spans="1:51" ht="14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</row>
    <row r="622" spans="1:51" ht="14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</row>
    <row r="623" spans="1:51" ht="14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</row>
    <row r="624" spans="1:51" ht="1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</row>
    <row r="625" spans="1:51" ht="14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</row>
    <row r="626" spans="1:51" ht="14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</row>
    <row r="627" spans="1:51" ht="14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</row>
    <row r="628" spans="1:51" ht="14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</row>
    <row r="629" spans="1:51" ht="14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</row>
    <row r="630" spans="1:51" ht="14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</row>
    <row r="631" spans="1:51" ht="14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</row>
    <row r="632" spans="1:51" ht="14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</row>
    <row r="633" spans="1:51" ht="14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</row>
    <row r="634" spans="1:51" ht="1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</row>
    <row r="635" spans="1:51" ht="14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</row>
    <row r="636" spans="1:51" ht="14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</row>
    <row r="637" spans="1:51" ht="14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</row>
    <row r="638" spans="1:51" ht="14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</row>
    <row r="639" spans="1:51" ht="14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</row>
    <row r="640" spans="1:51" ht="14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</row>
    <row r="641" spans="1:51" ht="14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</row>
    <row r="642" spans="1:51" ht="14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</row>
    <row r="643" spans="1:51" ht="14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</row>
    <row r="644" spans="1:51" ht="1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</row>
    <row r="645" spans="1:51" ht="14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</row>
    <row r="646" spans="1:51" ht="14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</row>
    <row r="647" spans="1:51" ht="14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</row>
    <row r="648" spans="1:51" ht="14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</row>
    <row r="649" spans="1:51" ht="14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</row>
    <row r="650" spans="1:51" ht="14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</row>
    <row r="651" spans="1:51" ht="14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</row>
    <row r="652" spans="1:51" ht="14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</row>
    <row r="653" spans="1:51" ht="14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</row>
    <row r="654" spans="1:51" ht="1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</row>
    <row r="655" spans="1:51" ht="14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</row>
    <row r="656" spans="1:51" ht="14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</row>
    <row r="657" spans="1:51" ht="14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</row>
    <row r="658" spans="1:51" ht="14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</row>
    <row r="659" spans="1:51" ht="14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</row>
    <row r="660" spans="1:51" ht="14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</row>
    <row r="661" spans="1:51" ht="14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</row>
    <row r="662" spans="1:51" ht="14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</row>
    <row r="663" spans="1:51" ht="14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</row>
    <row r="664" spans="1:51" ht="1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</row>
    <row r="665" spans="1:51" ht="14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</row>
    <row r="666" spans="1:51" ht="14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</row>
    <row r="667" spans="1:51" ht="14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</row>
    <row r="668" spans="1:51" ht="14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</row>
    <row r="669" spans="1:51" ht="14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</row>
    <row r="670" spans="1:51" ht="14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</row>
    <row r="671" spans="1:51" ht="14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</row>
    <row r="672" spans="1:51" ht="14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</row>
    <row r="673" spans="1:51" ht="14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</row>
    <row r="674" spans="1:51" ht="1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</row>
    <row r="675" spans="1:51" ht="14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</row>
    <row r="676" spans="1:51" ht="14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</row>
    <row r="677" spans="1:51" ht="14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</row>
    <row r="678" spans="1:51" ht="14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</row>
    <row r="679" spans="1:51" ht="14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</row>
    <row r="680" spans="1:51" ht="14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</row>
    <row r="681" spans="1:51" ht="14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</row>
    <row r="682" spans="1:51" ht="14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</row>
    <row r="683" spans="1:51" ht="14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</row>
    <row r="684" spans="1:51" ht="1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</row>
    <row r="685" spans="1:51" ht="14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</row>
    <row r="686" spans="1:51" ht="14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</row>
    <row r="687" spans="1:51" ht="14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</row>
    <row r="688" spans="1:51" ht="14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</row>
    <row r="689" spans="1:51" ht="14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</row>
    <row r="690" spans="1:51" ht="14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</row>
    <row r="691" spans="1:51" ht="14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</row>
    <row r="692" spans="1:51" ht="14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</row>
    <row r="693" spans="1:51" ht="14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</row>
    <row r="694" spans="1:51" ht="1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</row>
    <row r="695" spans="1:51" ht="14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</row>
    <row r="696" spans="1:51" ht="14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</row>
    <row r="697" spans="1:51" ht="14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</row>
    <row r="698" spans="1:51" ht="14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</row>
    <row r="699" spans="1:51" ht="14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</row>
    <row r="700" spans="1:51" ht="14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</row>
    <row r="701" spans="1:51" ht="14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</row>
    <row r="702" spans="1:51" ht="14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</row>
    <row r="703" spans="1:51" ht="14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</row>
    <row r="704" spans="1:51" ht="1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</row>
    <row r="705" spans="1:51" ht="14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</row>
    <row r="706" spans="1:51" ht="14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</row>
    <row r="707" spans="1:51" ht="14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</row>
    <row r="708" spans="1:51" ht="14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</row>
    <row r="709" spans="1:51" ht="14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</row>
    <row r="710" spans="1:51" ht="14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</row>
    <row r="711" spans="1:51" ht="14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</row>
    <row r="712" spans="1:51" ht="14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</row>
    <row r="713" spans="1:51" ht="14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</row>
    <row r="714" spans="1:51" ht="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</row>
    <row r="715" spans="1:51" ht="14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</row>
    <row r="716" spans="1:51" ht="14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</row>
    <row r="717" spans="1:51" ht="14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</row>
    <row r="718" spans="1:51" ht="14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</row>
    <row r="719" spans="1:51" ht="14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</row>
    <row r="720" spans="1:51" ht="14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</row>
    <row r="721" spans="1:51" ht="14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</row>
    <row r="722" spans="1:51" ht="14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</row>
    <row r="723" spans="1:51" ht="14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</row>
    <row r="724" spans="1:51" ht="1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</row>
    <row r="725" spans="1:51" ht="14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</row>
    <row r="726" spans="1:51" ht="14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</row>
    <row r="727" spans="1:51" ht="14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</row>
    <row r="728" spans="1:51" ht="14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</row>
    <row r="729" spans="1:51" ht="14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</row>
    <row r="730" spans="1:51" ht="14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</row>
    <row r="731" spans="1:51" ht="14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</row>
    <row r="732" spans="1:51" ht="14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</row>
    <row r="733" spans="1:51" ht="14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</row>
    <row r="734" spans="1:51" ht="1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</row>
    <row r="735" spans="1:51" ht="14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</row>
    <row r="736" spans="1:51" ht="14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</row>
    <row r="737" spans="1:51" ht="14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</row>
    <row r="738" spans="1:51" ht="14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</row>
    <row r="739" spans="1:51" ht="14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</row>
    <row r="740" spans="1:51" ht="14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</row>
    <row r="741" spans="1:51" ht="14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</row>
    <row r="742" spans="1:51" ht="14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</row>
    <row r="743" spans="1:51" ht="14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</row>
    <row r="744" spans="1:51" ht="1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</row>
    <row r="745" spans="1:51" ht="14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</row>
    <row r="746" spans="1:51" ht="14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</row>
    <row r="747" spans="1:51" ht="14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</row>
    <row r="748" spans="1:51" ht="14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</row>
    <row r="749" spans="1:51" ht="14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</row>
    <row r="750" spans="1:51" ht="14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</row>
    <row r="751" spans="1:51" ht="14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</row>
    <row r="752" spans="1:51" ht="14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</row>
    <row r="753" spans="1:51" ht="14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</row>
    <row r="754" spans="1:51" ht="1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</row>
    <row r="755" spans="1:51" ht="14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</row>
    <row r="756" spans="1:51" ht="14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</row>
    <row r="757" spans="1:51" ht="14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</row>
    <row r="758" spans="1:51" ht="14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</row>
    <row r="759" spans="1:51" ht="14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</row>
    <row r="760" spans="1:51" ht="14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</row>
    <row r="761" spans="1:51" ht="14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</row>
    <row r="762" spans="1:51" ht="14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</row>
    <row r="763" spans="1:51" ht="14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</row>
    <row r="764" spans="1:51" ht="1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</row>
    <row r="765" spans="1:51" ht="14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</row>
    <row r="766" spans="1:51" ht="14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</row>
    <row r="767" spans="1:51" ht="14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</row>
    <row r="768" spans="1:51" ht="14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</row>
    <row r="769" spans="1:51" ht="14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</row>
    <row r="770" spans="1:51" ht="14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</row>
    <row r="771" spans="1:51" ht="14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</row>
    <row r="772" spans="1:51" ht="14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</row>
    <row r="773" spans="1:51" ht="14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</row>
    <row r="774" spans="1:51" ht="1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</row>
    <row r="775" spans="1:51" ht="14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</row>
    <row r="776" spans="1:51" ht="14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</row>
    <row r="777" spans="1:51" ht="14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</row>
    <row r="778" spans="1:51" ht="14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</row>
    <row r="779" spans="1:51" ht="14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</row>
    <row r="780" spans="1:51" ht="14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</row>
    <row r="781" spans="1:51" ht="14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</row>
    <row r="782" spans="1:51" ht="14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</row>
    <row r="783" spans="1:51" ht="14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</row>
    <row r="784" spans="1:51" ht="1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</row>
    <row r="785" spans="1:51" ht="14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</row>
    <row r="786" spans="1:51" ht="14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</row>
    <row r="787" spans="1:51" ht="14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</row>
    <row r="788" spans="1:51" ht="14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</row>
    <row r="789" spans="1:51" ht="14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</row>
    <row r="790" spans="1:51" ht="14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</row>
    <row r="791" spans="1:51" ht="14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</row>
    <row r="792" spans="1:51" ht="14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</row>
    <row r="793" spans="1:51" ht="14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</row>
    <row r="794" spans="1:51" ht="1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</row>
    <row r="795" spans="1:51" ht="14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</row>
    <row r="796" spans="1:51" ht="14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</row>
    <row r="797" spans="1:51" ht="14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</row>
    <row r="798" spans="1:51" ht="14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</row>
    <row r="799" spans="1:51" ht="14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</row>
    <row r="800" spans="1:51" ht="14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</row>
    <row r="801" spans="1:51" ht="14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</row>
    <row r="802" spans="1:51" ht="14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</row>
    <row r="803" spans="1:51" ht="14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</row>
    <row r="804" spans="1:51" ht="1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</row>
    <row r="805" spans="1:51" ht="14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</row>
    <row r="806" spans="1:51" ht="14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</row>
    <row r="807" spans="1:51" ht="14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</row>
    <row r="808" spans="1:51" ht="14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</row>
    <row r="809" spans="1:51" ht="14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</row>
    <row r="810" spans="1:51" ht="14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</row>
    <row r="811" spans="1:51" ht="14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</row>
    <row r="812" spans="1:51" ht="14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</row>
    <row r="813" spans="1:51" ht="14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</row>
    <row r="814" spans="1:51" ht="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</row>
    <row r="815" spans="1:51" ht="14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</row>
    <row r="816" spans="1:51" ht="14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</row>
    <row r="817" spans="1:51" ht="14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</row>
    <row r="818" spans="1:51" ht="14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</row>
    <row r="819" spans="1:51" ht="14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</row>
    <row r="820" spans="1:51" ht="14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</row>
    <row r="821" spans="1:51" ht="14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</row>
    <row r="822" spans="1:51" ht="14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</row>
    <row r="823" spans="1:51" ht="14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</row>
    <row r="824" spans="1:51" ht="1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</row>
    <row r="825" spans="1:51" ht="14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</row>
    <row r="826" spans="1:51" ht="14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</row>
    <row r="827" spans="1:51" ht="14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</row>
    <row r="828" spans="1:51" ht="14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</row>
    <row r="829" spans="1:51" ht="14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</row>
    <row r="830" spans="1:51" ht="14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</row>
    <row r="831" spans="1:51" ht="14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</row>
    <row r="832" spans="1:51" ht="14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</row>
    <row r="833" spans="1:51" ht="14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</row>
    <row r="834" spans="1:51" ht="1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</row>
    <row r="835" spans="1:51" ht="14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</row>
    <row r="836" spans="1:51" ht="14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</row>
    <row r="837" spans="1:51" ht="14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</row>
    <row r="838" spans="1:51" ht="14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</row>
    <row r="839" spans="1:51" ht="14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  <c r="AO839" s="63"/>
      <c r="AP839" s="63"/>
      <c r="AQ839" s="63"/>
      <c r="AR839" s="63"/>
      <c r="AS839" s="63"/>
      <c r="AT839" s="63"/>
      <c r="AU839" s="63"/>
      <c r="AV839" s="63"/>
      <c r="AW839" s="63"/>
      <c r="AX839" s="63"/>
      <c r="AY839" s="63"/>
    </row>
    <row r="840" spans="1:51" ht="14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</row>
    <row r="841" spans="1:51" ht="14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  <c r="AO841" s="63"/>
      <c r="AP841" s="63"/>
      <c r="AQ841" s="63"/>
      <c r="AR841" s="63"/>
      <c r="AS841" s="63"/>
      <c r="AT841" s="63"/>
      <c r="AU841" s="63"/>
      <c r="AV841" s="63"/>
      <c r="AW841" s="63"/>
      <c r="AX841" s="63"/>
      <c r="AY841" s="63"/>
    </row>
    <row r="842" spans="1:51" ht="14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</row>
    <row r="843" spans="1:51" ht="14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  <c r="AO843" s="63"/>
      <c r="AP843" s="63"/>
      <c r="AQ843" s="63"/>
      <c r="AR843" s="63"/>
      <c r="AS843" s="63"/>
      <c r="AT843" s="63"/>
      <c r="AU843" s="63"/>
      <c r="AV843" s="63"/>
      <c r="AW843" s="63"/>
      <c r="AX843" s="63"/>
      <c r="AY843" s="63"/>
    </row>
    <row r="844" spans="1:51" ht="1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</row>
    <row r="845" spans="1:51" ht="14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</row>
    <row r="846" spans="1:51" ht="14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</row>
    <row r="847" spans="1:51" ht="14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</row>
    <row r="848" spans="1:51" ht="14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</row>
    <row r="849" spans="1:51" ht="14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</row>
    <row r="850" spans="1:51" ht="14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</row>
    <row r="851" spans="1:51" ht="14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</row>
    <row r="852" spans="1:51" ht="14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</row>
    <row r="853" spans="1:51" ht="14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</row>
    <row r="854" spans="1:51" ht="1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</row>
    <row r="855" spans="1:51" ht="14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</row>
    <row r="856" spans="1:51" ht="14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</row>
    <row r="857" spans="1:51" ht="14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</row>
    <row r="858" spans="1:51" ht="14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</row>
    <row r="859" spans="1:51" ht="14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</row>
    <row r="860" spans="1:51" ht="14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</row>
    <row r="861" spans="1:51" ht="14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</row>
    <row r="862" spans="1:51" ht="14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</row>
    <row r="863" spans="1:51" ht="14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</row>
    <row r="864" spans="1:51" ht="1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</row>
    <row r="865" spans="1:51" ht="14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</row>
    <row r="866" spans="1:51" ht="14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</row>
    <row r="867" spans="1:51" ht="14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</row>
    <row r="868" spans="1:51" ht="14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</row>
    <row r="869" spans="1:51" ht="14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  <c r="AO869" s="63"/>
      <c r="AP869" s="63"/>
      <c r="AQ869" s="63"/>
      <c r="AR869" s="63"/>
      <c r="AS869" s="63"/>
      <c r="AT869" s="63"/>
      <c r="AU869" s="63"/>
      <c r="AV869" s="63"/>
      <c r="AW869" s="63"/>
      <c r="AX869" s="63"/>
      <c r="AY869" s="63"/>
    </row>
    <row r="870" spans="1:51" ht="14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</row>
    <row r="871" spans="1:51" ht="14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  <c r="AO871" s="63"/>
      <c r="AP871" s="63"/>
      <c r="AQ871" s="63"/>
      <c r="AR871" s="63"/>
      <c r="AS871" s="63"/>
      <c r="AT871" s="63"/>
      <c r="AU871" s="63"/>
      <c r="AV871" s="63"/>
      <c r="AW871" s="63"/>
      <c r="AX871" s="63"/>
      <c r="AY871" s="63"/>
    </row>
    <row r="872" spans="1:51" ht="14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  <c r="AO872" s="63"/>
      <c r="AP872" s="63"/>
      <c r="AQ872" s="63"/>
      <c r="AR872" s="63"/>
      <c r="AS872" s="63"/>
      <c r="AT872" s="63"/>
      <c r="AU872" s="63"/>
      <c r="AV872" s="63"/>
      <c r="AW872" s="63"/>
      <c r="AX872" s="63"/>
      <c r="AY872" s="63"/>
    </row>
    <row r="873" spans="1:51" ht="14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  <c r="AO873" s="63"/>
      <c r="AP873" s="63"/>
      <c r="AQ873" s="63"/>
      <c r="AR873" s="63"/>
      <c r="AS873" s="63"/>
      <c r="AT873" s="63"/>
      <c r="AU873" s="63"/>
      <c r="AV873" s="63"/>
      <c r="AW873" s="63"/>
      <c r="AX873" s="63"/>
      <c r="AY873" s="63"/>
    </row>
    <row r="874" spans="1:51" ht="1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  <c r="AO874" s="63"/>
      <c r="AP874" s="63"/>
      <c r="AQ874" s="63"/>
      <c r="AR874" s="63"/>
      <c r="AS874" s="63"/>
      <c r="AT874" s="63"/>
      <c r="AU874" s="63"/>
      <c r="AV874" s="63"/>
      <c r="AW874" s="63"/>
      <c r="AX874" s="63"/>
      <c r="AY874" s="63"/>
    </row>
    <row r="875" spans="1:51" ht="14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  <c r="AO875" s="63"/>
      <c r="AP875" s="63"/>
      <c r="AQ875" s="63"/>
      <c r="AR875" s="63"/>
      <c r="AS875" s="63"/>
      <c r="AT875" s="63"/>
      <c r="AU875" s="63"/>
      <c r="AV875" s="63"/>
      <c r="AW875" s="63"/>
      <c r="AX875" s="63"/>
      <c r="AY875" s="63"/>
    </row>
    <row r="876" spans="1:51" ht="14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  <c r="AO876" s="63"/>
      <c r="AP876" s="63"/>
      <c r="AQ876" s="63"/>
      <c r="AR876" s="63"/>
      <c r="AS876" s="63"/>
      <c r="AT876" s="63"/>
      <c r="AU876" s="63"/>
      <c r="AV876" s="63"/>
      <c r="AW876" s="63"/>
      <c r="AX876" s="63"/>
      <c r="AY876" s="63"/>
    </row>
    <row r="877" spans="1:51" ht="14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  <c r="AO877" s="63"/>
      <c r="AP877" s="63"/>
      <c r="AQ877" s="63"/>
      <c r="AR877" s="63"/>
      <c r="AS877" s="63"/>
      <c r="AT877" s="63"/>
      <c r="AU877" s="63"/>
      <c r="AV877" s="63"/>
      <c r="AW877" s="63"/>
      <c r="AX877" s="63"/>
      <c r="AY877" s="63"/>
    </row>
    <row r="878" spans="1:51" ht="14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  <c r="AO878" s="63"/>
      <c r="AP878" s="63"/>
      <c r="AQ878" s="63"/>
      <c r="AR878" s="63"/>
      <c r="AS878" s="63"/>
      <c r="AT878" s="63"/>
      <c r="AU878" s="63"/>
      <c r="AV878" s="63"/>
      <c r="AW878" s="63"/>
      <c r="AX878" s="63"/>
      <c r="AY878" s="63"/>
    </row>
    <row r="879" spans="1:51" ht="14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  <c r="AO879" s="63"/>
      <c r="AP879" s="63"/>
      <c r="AQ879" s="63"/>
      <c r="AR879" s="63"/>
      <c r="AS879" s="63"/>
      <c r="AT879" s="63"/>
      <c r="AU879" s="63"/>
      <c r="AV879" s="63"/>
      <c r="AW879" s="63"/>
      <c r="AX879" s="63"/>
      <c r="AY879" s="63"/>
    </row>
    <row r="880" spans="1:51" ht="14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  <c r="AO880" s="63"/>
      <c r="AP880" s="63"/>
      <c r="AQ880" s="63"/>
      <c r="AR880" s="63"/>
      <c r="AS880" s="63"/>
      <c r="AT880" s="63"/>
      <c r="AU880" s="63"/>
      <c r="AV880" s="63"/>
      <c r="AW880" s="63"/>
      <c r="AX880" s="63"/>
      <c r="AY880" s="63"/>
    </row>
    <row r="881" spans="1:51" ht="14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  <c r="AO881" s="63"/>
      <c r="AP881" s="63"/>
      <c r="AQ881" s="63"/>
      <c r="AR881" s="63"/>
      <c r="AS881" s="63"/>
      <c r="AT881" s="63"/>
      <c r="AU881" s="63"/>
      <c r="AV881" s="63"/>
      <c r="AW881" s="63"/>
      <c r="AX881" s="63"/>
      <c r="AY881" s="63"/>
    </row>
    <row r="882" spans="1:51" ht="14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  <c r="AO882" s="63"/>
      <c r="AP882" s="63"/>
      <c r="AQ882" s="63"/>
      <c r="AR882" s="63"/>
      <c r="AS882" s="63"/>
      <c r="AT882" s="63"/>
      <c r="AU882" s="63"/>
      <c r="AV882" s="63"/>
      <c r="AW882" s="63"/>
      <c r="AX882" s="63"/>
      <c r="AY882" s="63"/>
    </row>
    <row r="883" spans="1:51" ht="14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  <c r="AO883" s="63"/>
      <c r="AP883" s="63"/>
      <c r="AQ883" s="63"/>
      <c r="AR883" s="63"/>
      <c r="AS883" s="63"/>
      <c r="AT883" s="63"/>
      <c r="AU883" s="63"/>
      <c r="AV883" s="63"/>
      <c r="AW883" s="63"/>
      <c r="AX883" s="63"/>
      <c r="AY883" s="63"/>
    </row>
    <row r="884" spans="1:51" ht="1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  <c r="AO884" s="63"/>
      <c r="AP884" s="63"/>
      <c r="AQ884" s="63"/>
      <c r="AR884" s="63"/>
      <c r="AS884" s="63"/>
      <c r="AT884" s="63"/>
      <c r="AU884" s="63"/>
      <c r="AV884" s="63"/>
      <c r="AW884" s="63"/>
      <c r="AX884" s="63"/>
      <c r="AY884" s="63"/>
    </row>
    <row r="885" spans="1:51" ht="14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  <c r="AO885" s="63"/>
      <c r="AP885" s="63"/>
      <c r="AQ885" s="63"/>
      <c r="AR885" s="63"/>
      <c r="AS885" s="63"/>
      <c r="AT885" s="63"/>
      <c r="AU885" s="63"/>
      <c r="AV885" s="63"/>
      <c r="AW885" s="63"/>
      <c r="AX885" s="63"/>
      <c r="AY885" s="63"/>
    </row>
    <row r="886" spans="1:51" ht="14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  <c r="AO886" s="63"/>
      <c r="AP886" s="63"/>
      <c r="AQ886" s="63"/>
      <c r="AR886" s="63"/>
      <c r="AS886" s="63"/>
      <c r="AT886" s="63"/>
      <c r="AU886" s="63"/>
      <c r="AV886" s="63"/>
      <c r="AW886" s="63"/>
      <c r="AX886" s="63"/>
      <c r="AY886" s="63"/>
    </row>
    <row r="887" spans="1:51" ht="14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  <c r="AO887" s="63"/>
      <c r="AP887" s="63"/>
      <c r="AQ887" s="63"/>
      <c r="AR887" s="63"/>
      <c r="AS887" s="63"/>
      <c r="AT887" s="63"/>
      <c r="AU887" s="63"/>
      <c r="AV887" s="63"/>
      <c r="AW887" s="63"/>
      <c r="AX887" s="63"/>
      <c r="AY887" s="63"/>
    </row>
    <row r="888" spans="1:51" ht="14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  <c r="AO888" s="63"/>
      <c r="AP888" s="63"/>
      <c r="AQ888" s="63"/>
      <c r="AR888" s="63"/>
      <c r="AS888" s="63"/>
      <c r="AT888" s="63"/>
      <c r="AU888" s="63"/>
      <c r="AV888" s="63"/>
      <c r="AW888" s="63"/>
      <c r="AX888" s="63"/>
      <c r="AY888" s="63"/>
    </row>
    <row r="889" spans="1:51" ht="14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  <c r="AO889" s="63"/>
      <c r="AP889" s="63"/>
      <c r="AQ889" s="63"/>
      <c r="AR889" s="63"/>
      <c r="AS889" s="63"/>
      <c r="AT889" s="63"/>
      <c r="AU889" s="63"/>
      <c r="AV889" s="63"/>
      <c r="AW889" s="63"/>
      <c r="AX889" s="63"/>
      <c r="AY889" s="63"/>
    </row>
    <row r="890" spans="1:51" ht="14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  <c r="AO890" s="63"/>
      <c r="AP890" s="63"/>
      <c r="AQ890" s="63"/>
      <c r="AR890" s="63"/>
      <c r="AS890" s="63"/>
      <c r="AT890" s="63"/>
      <c r="AU890" s="63"/>
      <c r="AV890" s="63"/>
      <c r="AW890" s="63"/>
      <c r="AX890" s="63"/>
      <c r="AY890" s="63"/>
    </row>
    <row r="891" spans="1:51" ht="14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</row>
    <row r="892" spans="1:51" ht="14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</row>
    <row r="893" spans="1:51" ht="14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</row>
    <row r="894" spans="1:51" ht="1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</row>
    <row r="895" spans="1:51" ht="14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</row>
    <row r="896" spans="1:51" ht="14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</row>
    <row r="897" spans="1:51" ht="14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</row>
    <row r="898" spans="1:51" ht="14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</row>
    <row r="899" spans="1:51" ht="14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</row>
    <row r="900" spans="1:51" ht="14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  <c r="AO900" s="63"/>
      <c r="AP900" s="63"/>
      <c r="AQ900" s="63"/>
      <c r="AR900" s="63"/>
      <c r="AS900" s="63"/>
      <c r="AT900" s="63"/>
      <c r="AU900" s="63"/>
      <c r="AV900" s="63"/>
      <c r="AW900" s="63"/>
      <c r="AX900" s="63"/>
      <c r="AY900" s="63"/>
    </row>
    <row r="901" spans="1:51" ht="14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  <c r="AO901" s="63"/>
      <c r="AP901" s="63"/>
      <c r="AQ901" s="63"/>
      <c r="AR901" s="63"/>
      <c r="AS901" s="63"/>
      <c r="AT901" s="63"/>
      <c r="AU901" s="63"/>
      <c r="AV901" s="63"/>
      <c r="AW901" s="63"/>
      <c r="AX901" s="63"/>
      <c r="AY901" s="63"/>
    </row>
    <row r="902" spans="1:51" ht="14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  <c r="AO902" s="63"/>
      <c r="AP902" s="63"/>
      <c r="AQ902" s="63"/>
      <c r="AR902" s="63"/>
      <c r="AS902" s="63"/>
      <c r="AT902" s="63"/>
      <c r="AU902" s="63"/>
      <c r="AV902" s="63"/>
      <c r="AW902" s="63"/>
      <c r="AX902" s="63"/>
      <c r="AY902" s="63"/>
    </row>
    <row r="903" spans="1:51" ht="14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  <c r="AO903" s="63"/>
      <c r="AP903" s="63"/>
      <c r="AQ903" s="63"/>
      <c r="AR903" s="63"/>
      <c r="AS903" s="63"/>
      <c r="AT903" s="63"/>
      <c r="AU903" s="63"/>
      <c r="AV903" s="63"/>
      <c r="AW903" s="63"/>
      <c r="AX903" s="63"/>
      <c r="AY903" s="63"/>
    </row>
    <row r="904" spans="1:51" ht="1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  <c r="AO904" s="63"/>
      <c r="AP904" s="63"/>
      <c r="AQ904" s="63"/>
      <c r="AR904" s="63"/>
      <c r="AS904" s="63"/>
      <c r="AT904" s="63"/>
      <c r="AU904" s="63"/>
      <c r="AV904" s="63"/>
      <c r="AW904" s="63"/>
      <c r="AX904" s="63"/>
      <c r="AY904" s="63"/>
    </row>
    <row r="905" spans="1:51" ht="14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  <c r="AO905" s="63"/>
      <c r="AP905" s="63"/>
      <c r="AQ905" s="63"/>
      <c r="AR905" s="63"/>
      <c r="AS905" s="63"/>
      <c r="AT905" s="63"/>
      <c r="AU905" s="63"/>
      <c r="AV905" s="63"/>
      <c r="AW905" s="63"/>
      <c r="AX905" s="63"/>
      <c r="AY905" s="63"/>
    </row>
    <row r="906" spans="1:51" ht="14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  <c r="AO906" s="63"/>
      <c r="AP906" s="63"/>
      <c r="AQ906" s="63"/>
      <c r="AR906" s="63"/>
      <c r="AS906" s="63"/>
      <c r="AT906" s="63"/>
      <c r="AU906" s="63"/>
      <c r="AV906" s="63"/>
      <c r="AW906" s="63"/>
      <c r="AX906" s="63"/>
      <c r="AY906" s="63"/>
    </row>
    <row r="907" spans="1:51" ht="14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  <c r="AO907" s="63"/>
      <c r="AP907" s="63"/>
      <c r="AQ907" s="63"/>
      <c r="AR907" s="63"/>
      <c r="AS907" s="63"/>
      <c r="AT907" s="63"/>
      <c r="AU907" s="63"/>
      <c r="AV907" s="63"/>
      <c r="AW907" s="63"/>
      <c r="AX907" s="63"/>
      <c r="AY907" s="63"/>
    </row>
    <row r="908" spans="1:51" ht="14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  <c r="AO908" s="63"/>
      <c r="AP908" s="63"/>
      <c r="AQ908" s="63"/>
      <c r="AR908" s="63"/>
      <c r="AS908" s="63"/>
      <c r="AT908" s="63"/>
      <c r="AU908" s="63"/>
      <c r="AV908" s="63"/>
      <c r="AW908" s="63"/>
      <c r="AX908" s="63"/>
      <c r="AY908" s="63"/>
    </row>
    <row r="909" spans="1:51" ht="14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  <c r="AO909" s="63"/>
      <c r="AP909" s="63"/>
      <c r="AQ909" s="63"/>
      <c r="AR909" s="63"/>
      <c r="AS909" s="63"/>
      <c r="AT909" s="63"/>
      <c r="AU909" s="63"/>
      <c r="AV909" s="63"/>
      <c r="AW909" s="63"/>
      <c r="AX909" s="63"/>
      <c r="AY909" s="63"/>
    </row>
    <row r="910" spans="1:51" ht="14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  <c r="AO910" s="63"/>
      <c r="AP910" s="63"/>
      <c r="AQ910" s="63"/>
      <c r="AR910" s="63"/>
      <c r="AS910" s="63"/>
      <c r="AT910" s="63"/>
      <c r="AU910" s="63"/>
      <c r="AV910" s="63"/>
      <c r="AW910" s="63"/>
      <c r="AX910" s="63"/>
      <c r="AY910" s="63"/>
    </row>
    <row r="911" spans="1:51" ht="14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  <c r="AO911" s="63"/>
      <c r="AP911" s="63"/>
      <c r="AQ911" s="63"/>
      <c r="AR911" s="63"/>
      <c r="AS911" s="63"/>
      <c r="AT911" s="63"/>
      <c r="AU911" s="63"/>
      <c r="AV911" s="63"/>
      <c r="AW911" s="63"/>
      <c r="AX911" s="63"/>
      <c r="AY911" s="63"/>
    </row>
    <row r="912" spans="1:51" ht="14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  <c r="AO912" s="63"/>
      <c r="AP912" s="63"/>
      <c r="AQ912" s="63"/>
      <c r="AR912" s="63"/>
      <c r="AS912" s="63"/>
      <c r="AT912" s="63"/>
      <c r="AU912" s="63"/>
      <c r="AV912" s="63"/>
      <c r="AW912" s="63"/>
      <c r="AX912" s="63"/>
      <c r="AY912" s="63"/>
    </row>
    <row r="913" spans="1:51" ht="14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  <c r="AO913" s="63"/>
      <c r="AP913" s="63"/>
      <c r="AQ913" s="63"/>
      <c r="AR913" s="63"/>
      <c r="AS913" s="63"/>
      <c r="AT913" s="63"/>
      <c r="AU913" s="63"/>
      <c r="AV913" s="63"/>
      <c r="AW913" s="63"/>
      <c r="AX913" s="63"/>
      <c r="AY913" s="63"/>
    </row>
    <row r="914" spans="1:51" ht="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  <c r="AO914" s="63"/>
      <c r="AP914" s="63"/>
      <c r="AQ914" s="63"/>
      <c r="AR914" s="63"/>
      <c r="AS914" s="63"/>
      <c r="AT914" s="63"/>
      <c r="AU914" s="63"/>
      <c r="AV914" s="63"/>
      <c r="AW914" s="63"/>
      <c r="AX914" s="63"/>
      <c r="AY914" s="63"/>
    </row>
    <row r="915" spans="1:51" ht="14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  <c r="AO915" s="63"/>
      <c r="AP915" s="63"/>
      <c r="AQ915" s="63"/>
      <c r="AR915" s="63"/>
      <c r="AS915" s="63"/>
      <c r="AT915" s="63"/>
      <c r="AU915" s="63"/>
      <c r="AV915" s="63"/>
      <c r="AW915" s="63"/>
      <c r="AX915" s="63"/>
      <c r="AY915" s="63"/>
    </row>
    <row r="916" spans="1:51" ht="14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  <c r="AO916" s="63"/>
      <c r="AP916" s="63"/>
      <c r="AQ916" s="63"/>
      <c r="AR916" s="63"/>
      <c r="AS916" s="63"/>
      <c r="AT916" s="63"/>
      <c r="AU916" s="63"/>
      <c r="AV916" s="63"/>
      <c r="AW916" s="63"/>
      <c r="AX916" s="63"/>
      <c r="AY916" s="63"/>
    </row>
    <row r="917" spans="1:51" ht="14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  <c r="AO917" s="63"/>
      <c r="AP917" s="63"/>
      <c r="AQ917" s="63"/>
      <c r="AR917" s="63"/>
      <c r="AS917" s="63"/>
      <c r="AT917" s="63"/>
      <c r="AU917" s="63"/>
      <c r="AV917" s="63"/>
      <c r="AW917" s="63"/>
      <c r="AX917" s="63"/>
      <c r="AY917" s="63"/>
    </row>
    <row r="918" spans="1:51" ht="14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  <c r="AO918" s="63"/>
      <c r="AP918" s="63"/>
      <c r="AQ918" s="63"/>
      <c r="AR918" s="63"/>
      <c r="AS918" s="63"/>
      <c r="AT918" s="63"/>
      <c r="AU918" s="63"/>
      <c r="AV918" s="63"/>
      <c r="AW918" s="63"/>
      <c r="AX918" s="63"/>
      <c r="AY918" s="63"/>
    </row>
    <row r="919" spans="1:51" ht="14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  <c r="AO919" s="63"/>
      <c r="AP919" s="63"/>
      <c r="AQ919" s="63"/>
      <c r="AR919" s="63"/>
      <c r="AS919" s="63"/>
      <c r="AT919" s="63"/>
      <c r="AU919" s="63"/>
      <c r="AV919" s="63"/>
      <c r="AW919" s="63"/>
      <c r="AX919" s="63"/>
      <c r="AY919" s="63"/>
    </row>
    <row r="920" spans="1:51" ht="14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  <c r="AO920" s="63"/>
      <c r="AP920" s="63"/>
      <c r="AQ920" s="63"/>
      <c r="AR920" s="63"/>
      <c r="AS920" s="63"/>
      <c r="AT920" s="63"/>
      <c r="AU920" s="63"/>
      <c r="AV920" s="63"/>
      <c r="AW920" s="63"/>
      <c r="AX920" s="63"/>
      <c r="AY920" s="63"/>
    </row>
    <row r="921" spans="1:51" ht="14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  <c r="AO921" s="63"/>
      <c r="AP921" s="63"/>
      <c r="AQ921" s="63"/>
      <c r="AR921" s="63"/>
      <c r="AS921" s="63"/>
      <c r="AT921" s="63"/>
      <c r="AU921" s="63"/>
      <c r="AV921" s="63"/>
      <c r="AW921" s="63"/>
      <c r="AX921" s="63"/>
      <c r="AY921" s="63"/>
    </row>
    <row r="922" spans="1:51" ht="14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  <c r="AO922" s="63"/>
      <c r="AP922" s="63"/>
      <c r="AQ922" s="63"/>
      <c r="AR922" s="63"/>
      <c r="AS922" s="63"/>
      <c r="AT922" s="63"/>
      <c r="AU922" s="63"/>
      <c r="AV922" s="63"/>
      <c r="AW922" s="63"/>
      <c r="AX922" s="63"/>
      <c r="AY922" s="63"/>
    </row>
    <row r="923" spans="1:51" ht="14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  <c r="AO923" s="63"/>
      <c r="AP923" s="63"/>
      <c r="AQ923" s="63"/>
      <c r="AR923" s="63"/>
      <c r="AS923" s="63"/>
      <c r="AT923" s="63"/>
      <c r="AU923" s="63"/>
      <c r="AV923" s="63"/>
      <c r="AW923" s="63"/>
      <c r="AX923" s="63"/>
      <c r="AY923" s="63"/>
    </row>
    <row r="924" spans="1:51" ht="1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  <c r="AO924" s="63"/>
      <c r="AP924" s="63"/>
      <c r="AQ924" s="63"/>
      <c r="AR924" s="63"/>
      <c r="AS924" s="63"/>
      <c r="AT924" s="63"/>
      <c r="AU924" s="63"/>
      <c r="AV924" s="63"/>
      <c r="AW924" s="63"/>
      <c r="AX924" s="63"/>
      <c r="AY924" s="63"/>
    </row>
    <row r="925" spans="1:51" ht="14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  <c r="AO925" s="63"/>
      <c r="AP925" s="63"/>
      <c r="AQ925" s="63"/>
      <c r="AR925" s="63"/>
      <c r="AS925" s="63"/>
      <c r="AT925" s="63"/>
      <c r="AU925" s="63"/>
      <c r="AV925" s="63"/>
      <c r="AW925" s="63"/>
      <c r="AX925" s="63"/>
      <c r="AY925" s="63"/>
    </row>
    <row r="926" spans="1:51" ht="14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  <c r="AO926" s="63"/>
      <c r="AP926" s="63"/>
      <c r="AQ926" s="63"/>
      <c r="AR926" s="63"/>
      <c r="AS926" s="63"/>
      <c r="AT926" s="63"/>
      <c r="AU926" s="63"/>
      <c r="AV926" s="63"/>
      <c r="AW926" s="63"/>
      <c r="AX926" s="63"/>
      <c r="AY926" s="63"/>
    </row>
    <row r="927" spans="1:51" ht="14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  <c r="AO927" s="63"/>
      <c r="AP927" s="63"/>
      <c r="AQ927" s="63"/>
      <c r="AR927" s="63"/>
      <c r="AS927" s="63"/>
      <c r="AT927" s="63"/>
      <c r="AU927" s="63"/>
      <c r="AV927" s="63"/>
      <c r="AW927" s="63"/>
      <c r="AX927" s="63"/>
      <c r="AY927" s="63"/>
    </row>
    <row r="928" spans="1:51" ht="14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  <c r="AO928" s="63"/>
      <c r="AP928" s="63"/>
      <c r="AQ928" s="63"/>
      <c r="AR928" s="63"/>
      <c r="AS928" s="63"/>
      <c r="AT928" s="63"/>
      <c r="AU928" s="63"/>
      <c r="AV928" s="63"/>
      <c r="AW928" s="63"/>
      <c r="AX928" s="63"/>
      <c r="AY928" s="63"/>
    </row>
    <row r="929" spans="1:51" ht="14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  <c r="AO929" s="63"/>
      <c r="AP929" s="63"/>
      <c r="AQ929" s="63"/>
      <c r="AR929" s="63"/>
      <c r="AS929" s="63"/>
      <c r="AT929" s="63"/>
      <c r="AU929" s="63"/>
      <c r="AV929" s="63"/>
      <c r="AW929" s="63"/>
      <c r="AX929" s="63"/>
      <c r="AY929" s="63"/>
    </row>
    <row r="930" spans="1:51" ht="14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  <c r="AO930" s="63"/>
      <c r="AP930" s="63"/>
      <c r="AQ930" s="63"/>
      <c r="AR930" s="63"/>
      <c r="AS930" s="63"/>
      <c r="AT930" s="63"/>
      <c r="AU930" s="63"/>
      <c r="AV930" s="63"/>
      <c r="AW930" s="63"/>
      <c r="AX930" s="63"/>
      <c r="AY930" s="63"/>
    </row>
    <row r="931" spans="1:51" ht="14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  <c r="AO931" s="63"/>
      <c r="AP931" s="63"/>
      <c r="AQ931" s="63"/>
      <c r="AR931" s="63"/>
      <c r="AS931" s="63"/>
      <c r="AT931" s="63"/>
      <c r="AU931" s="63"/>
      <c r="AV931" s="63"/>
      <c r="AW931" s="63"/>
      <c r="AX931" s="63"/>
      <c r="AY931" s="63"/>
    </row>
    <row r="932" spans="1:51" ht="14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  <c r="AO932" s="63"/>
      <c r="AP932" s="63"/>
      <c r="AQ932" s="63"/>
      <c r="AR932" s="63"/>
      <c r="AS932" s="63"/>
      <c r="AT932" s="63"/>
      <c r="AU932" s="63"/>
      <c r="AV932" s="63"/>
      <c r="AW932" s="63"/>
      <c r="AX932" s="63"/>
      <c r="AY932" s="63"/>
    </row>
    <row r="933" spans="1:51" ht="14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  <c r="AO933" s="63"/>
      <c r="AP933" s="63"/>
      <c r="AQ933" s="63"/>
      <c r="AR933" s="63"/>
      <c r="AS933" s="63"/>
      <c r="AT933" s="63"/>
      <c r="AU933" s="63"/>
      <c r="AV933" s="63"/>
      <c r="AW933" s="63"/>
      <c r="AX933" s="63"/>
      <c r="AY933" s="63"/>
    </row>
    <row r="934" spans="1:51" ht="1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  <c r="AO934" s="63"/>
      <c r="AP934" s="63"/>
      <c r="AQ934" s="63"/>
      <c r="AR934" s="63"/>
      <c r="AS934" s="63"/>
      <c r="AT934" s="63"/>
      <c r="AU934" s="63"/>
      <c r="AV934" s="63"/>
      <c r="AW934" s="63"/>
      <c r="AX934" s="63"/>
      <c r="AY934" s="63"/>
    </row>
    <row r="935" spans="1:51" ht="14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  <c r="AO935" s="63"/>
      <c r="AP935" s="63"/>
      <c r="AQ935" s="63"/>
      <c r="AR935" s="63"/>
      <c r="AS935" s="63"/>
      <c r="AT935" s="63"/>
      <c r="AU935" s="63"/>
      <c r="AV935" s="63"/>
      <c r="AW935" s="63"/>
      <c r="AX935" s="63"/>
      <c r="AY935" s="63"/>
    </row>
    <row r="936" spans="1:51" ht="14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  <c r="AO936" s="63"/>
      <c r="AP936" s="63"/>
      <c r="AQ936" s="63"/>
      <c r="AR936" s="63"/>
      <c r="AS936" s="63"/>
      <c r="AT936" s="63"/>
      <c r="AU936" s="63"/>
      <c r="AV936" s="63"/>
      <c r="AW936" s="63"/>
      <c r="AX936" s="63"/>
      <c r="AY936" s="63"/>
    </row>
    <row r="937" spans="1:51" ht="14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  <c r="AO937" s="63"/>
      <c r="AP937" s="63"/>
      <c r="AQ937" s="63"/>
      <c r="AR937" s="63"/>
      <c r="AS937" s="63"/>
      <c r="AT937" s="63"/>
      <c r="AU937" s="63"/>
      <c r="AV937" s="63"/>
      <c r="AW937" s="63"/>
      <c r="AX937" s="63"/>
      <c r="AY937" s="63"/>
    </row>
    <row r="938" spans="1:51" ht="14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  <c r="AO938" s="63"/>
      <c r="AP938" s="63"/>
      <c r="AQ938" s="63"/>
      <c r="AR938" s="63"/>
      <c r="AS938" s="63"/>
      <c r="AT938" s="63"/>
      <c r="AU938" s="63"/>
      <c r="AV938" s="63"/>
      <c r="AW938" s="63"/>
      <c r="AX938" s="63"/>
      <c r="AY938" s="63"/>
    </row>
    <row r="939" spans="1:51" ht="14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  <c r="AO939" s="63"/>
      <c r="AP939" s="63"/>
      <c r="AQ939" s="63"/>
      <c r="AR939" s="63"/>
      <c r="AS939" s="63"/>
      <c r="AT939" s="63"/>
      <c r="AU939" s="63"/>
      <c r="AV939" s="63"/>
      <c r="AW939" s="63"/>
      <c r="AX939" s="63"/>
      <c r="AY939" s="63"/>
    </row>
    <row r="940" spans="1:51" ht="14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  <c r="AO940" s="63"/>
      <c r="AP940" s="63"/>
      <c r="AQ940" s="63"/>
      <c r="AR940" s="63"/>
      <c r="AS940" s="63"/>
      <c r="AT940" s="63"/>
      <c r="AU940" s="63"/>
      <c r="AV940" s="63"/>
      <c r="AW940" s="63"/>
      <c r="AX940" s="63"/>
      <c r="AY940" s="63"/>
    </row>
    <row r="941" spans="1:51" ht="14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  <c r="AO941" s="63"/>
      <c r="AP941" s="63"/>
      <c r="AQ941" s="63"/>
      <c r="AR941" s="63"/>
      <c r="AS941" s="63"/>
      <c r="AT941" s="63"/>
      <c r="AU941" s="63"/>
      <c r="AV941" s="63"/>
      <c r="AW941" s="63"/>
      <c r="AX941" s="63"/>
      <c r="AY941" s="63"/>
    </row>
    <row r="942" spans="1:51" ht="14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  <c r="AO942" s="63"/>
      <c r="AP942" s="63"/>
      <c r="AQ942" s="63"/>
      <c r="AR942" s="63"/>
      <c r="AS942" s="63"/>
      <c r="AT942" s="63"/>
      <c r="AU942" s="63"/>
      <c r="AV942" s="63"/>
      <c r="AW942" s="63"/>
      <c r="AX942" s="63"/>
      <c r="AY942" s="63"/>
    </row>
    <row r="943" spans="1:51" ht="14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  <c r="AO943" s="63"/>
      <c r="AP943" s="63"/>
      <c r="AQ943" s="63"/>
      <c r="AR943" s="63"/>
      <c r="AS943" s="63"/>
      <c r="AT943" s="63"/>
      <c r="AU943" s="63"/>
      <c r="AV943" s="63"/>
      <c r="AW943" s="63"/>
      <c r="AX943" s="63"/>
      <c r="AY943" s="63"/>
    </row>
    <row r="944" spans="1:51" ht="1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  <c r="AO944" s="63"/>
      <c r="AP944" s="63"/>
      <c r="AQ944" s="63"/>
      <c r="AR944" s="63"/>
      <c r="AS944" s="63"/>
      <c r="AT944" s="63"/>
      <c r="AU944" s="63"/>
      <c r="AV944" s="63"/>
      <c r="AW944" s="63"/>
      <c r="AX944" s="63"/>
      <c r="AY944" s="63"/>
    </row>
    <row r="945" spans="1:51" ht="14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  <c r="AO945" s="63"/>
      <c r="AP945" s="63"/>
      <c r="AQ945" s="63"/>
      <c r="AR945" s="63"/>
      <c r="AS945" s="63"/>
      <c r="AT945" s="63"/>
      <c r="AU945" s="63"/>
      <c r="AV945" s="63"/>
      <c r="AW945" s="63"/>
      <c r="AX945" s="63"/>
      <c r="AY945" s="63"/>
    </row>
    <row r="946" spans="1:51" ht="14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  <c r="AO946" s="63"/>
      <c r="AP946" s="63"/>
      <c r="AQ946" s="63"/>
      <c r="AR946" s="63"/>
      <c r="AS946" s="63"/>
      <c r="AT946" s="63"/>
      <c r="AU946" s="63"/>
      <c r="AV946" s="63"/>
      <c r="AW946" s="63"/>
      <c r="AX946" s="63"/>
      <c r="AY946" s="63"/>
    </row>
    <row r="947" spans="1:51" ht="14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  <c r="AO947" s="63"/>
      <c r="AP947" s="63"/>
      <c r="AQ947" s="63"/>
      <c r="AR947" s="63"/>
      <c r="AS947" s="63"/>
      <c r="AT947" s="63"/>
      <c r="AU947" s="63"/>
      <c r="AV947" s="63"/>
      <c r="AW947" s="63"/>
      <c r="AX947" s="63"/>
      <c r="AY947" s="63"/>
    </row>
    <row r="948" spans="1:51" ht="14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  <c r="AO948" s="63"/>
      <c r="AP948" s="63"/>
      <c r="AQ948" s="63"/>
      <c r="AR948" s="63"/>
      <c r="AS948" s="63"/>
      <c r="AT948" s="63"/>
      <c r="AU948" s="63"/>
      <c r="AV948" s="63"/>
      <c r="AW948" s="63"/>
      <c r="AX948" s="63"/>
      <c r="AY948" s="63"/>
    </row>
    <row r="949" spans="1:51" ht="14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  <c r="AO949" s="63"/>
      <c r="AP949" s="63"/>
      <c r="AQ949" s="63"/>
      <c r="AR949" s="63"/>
      <c r="AS949" s="63"/>
      <c r="AT949" s="63"/>
      <c r="AU949" s="63"/>
      <c r="AV949" s="63"/>
      <c r="AW949" s="63"/>
      <c r="AX949" s="63"/>
      <c r="AY949" s="63"/>
    </row>
    <row r="950" spans="1:51" ht="14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  <c r="AO950" s="63"/>
      <c r="AP950" s="63"/>
      <c r="AQ950" s="63"/>
      <c r="AR950" s="63"/>
      <c r="AS950" s="63"/>
      <c r="AT950" s="63"/>
      <c r="AU950" s="63"/>
      <c r="AV950" s="63"/>
      <c r="AW950" s="63"/>
      <c r="AX950" s="63"/>
      <c r="AY950" s="63"/>
    </row>
    <row r="951" spans="1:51" ht="14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  <c r="AO951" s="63"/>
      <c r="AP951" s="63"/>
      <c r="AQ951" s="63"/>
      <c r="AR951" s="63"/>
      <c r="AS951" s="63"/>
      <c r="AT951" s="63"/>
      <c r="AU951" s="63"/>
      <c r="AV951" s="63"/>
      <c r="AW951" s="63"/>
      <c r="AX951" s="63"/>
      <c r="AY951" s="63"/>
    </row>
    <row r="952" spans="1:51" ht="14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  <c r="AO952" s="63"/>
      <c r="AP952" s="63"/>
      <c r="AQ952" s="63"/>
      <c r="AR952" s="63"/>
      <c r="AS952" s="63"/>
      <c r="AT952" s="63"/>
      <c r="AU952" s="63"/>
      <c r="AV952" s="63"/>
      <c r="AW952" s="63"/>
      <c r="AX952" s="63"/>
      <c r="AY952" s="63"/>
    </row>
    <row r="953" spans="1:51" ht="14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  <c r="AO953" s="63"/>
      <c r="AP953" s="63"/>
      <c r="AQ953" s="63"/>
      <c r="AR953" s="63"/>
      <c r="AS953" s="63"/>
      <c r="AT953" s="63"/>
      <c r="AU953" s="63"/>
      <c r="AV953" s="63"/>
      <c r="AW953" s="63"/>
      <c r="AX953" s="63"/>
      <c r="AY953" s="63"/>
    </row>
    <row r="954" spans="1:51" ht="1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  <c r="AO954" s="63"/>
      <c r="AP954" s="63"/>
      <c r="AQ954" s="63"/>
      <c r="AR954" s="63"/>
      <c r="AS954" s="63"/>
      <c r="AT954" s="63"/>
      <c r="AU954" s="63"/>
      <c r="AV954" s="63"/>
      <c r="AW954" s="63"/>
      <c r="AX954" s="63"/>
      <c r="AY954" s="63"/>
    </row>
    <row r="955" spans="1:51" ht="14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  <c r="AO955" s="63"/>
      <c r="AP955" s="63"/>
      <c r="AQ955" s="63"/>
      <c r="AR955" s="63"/>
      <c r="AS955" s="63"/>
      <c r="AT955" s="63"/>
      <c r="AU955" s="63"/>
      <c r="AV955" s="63"/>
      <c r="AW955" s="63"/>
      <c r="AX955" s="63"/>
      <c r="AY955" s="63"/>
    </row>
    <row r="956" spans="1:51" ht="14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  <c r="AO956" s="63"/>
      <c r="AP956" s="63"/>
      <c r="AQ956" s="63"/>
      <c r="AR956" s="63"/>
      <c r="AS956" s="63"/>
      <c r="AT956" s="63"/>
      <c r="AU956" s="63"/>
      <c r="AV956" s="63"/>
      <c r="AW956" s="63"/>
      <c r="AX956" s="63"/>
      <c r="AY956" s="63"/>
    </row>
    <row r="957" spans="1:51" ht="14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  <c r="AO957" s="63"/>
      <c r="AP957" s="63"/>
      <c r="AQ957" s="63"/>
      <c r="AR957" s="63"/>
      <c r="AS957" s="63"/>
      <c r="AT957" s="63"/>
      <c r="AU957" s="63"/>
      <c r="AV957" s="63"/>
      <c r="AW957" s="63"/>
      <c r="AX957" s="63"/>
      <c r="AY957" s="63"/>
    </row>
    <row r="958" spans="1:51" ht="14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  <c r="AO958" s="63"/>
      <c r="AP958" s="63"/>
      <c r="AQ958" s="63"/>
      <c r="AR958" s="63"/>
      <c r="AS958" s="63"/>
      <c r="AT958" s="63"/>
      <c r="AU958" s="63"/>
      <c r="AV958" s="63"/>
      <c r="AW958" s="63"/>
      <c r="AX958" s="63"/>
      <c r="AY958" s="63"/>
    </row>
    <row r="959" spans="1:51" ht="14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  <c r="AO959" s="63"/>
      <c r="AP959" s="63"/>
      <c r="AQ959" s="63"/>
      <c r="AR959" s="63"/>
      <c r="AS959" s="63"/>
      <c r="AT959" s="63"/>
      <c r="AU959" s="63"/>
      <c r="AV959" s="63"/>
      <c r="AW959" s="63"/>
      <c r="AX959" s="63"/>
      <c r="AY959" s="63"/>
    </row>
    <row r="960" spans="1:51" ht="14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  <c r="AO960" s="63"/>
      <c r="AP960" s="63"/>
      <c r="AQ960" s="63"/>
      <c r="AR960" s="63"/>
      <c r="AS960" s="63"/>
      <c r="AT960" s="63"/>
      <c r="AU960" s="63"/>
      <c r="AV960" s="63"/>
      <c r="AW960" s="63"/>
      <c r="AX960" s="63"/>
      <c r="AY960" s="63"/>
    </row>
    <row r="961" spans="1:51" ht="14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  <c r="AO961" s="63"/>
      <c r="AP961" s="63"/>
      <c r="AQ961" s="63"/>
      <c r="AR961" s="63"/>
      <c r="AS961" s="63"/>
      <c r="AT961" s="63"/>
      <c r="AU961" s="63"/>
      <c r="AV961" s="63"/>
      <c r="AW961" s="63"/>
      <c r="AX961" s="63"/>
      <c r="AY961" s="63"/>
    </row>
    <row r="962" spans="1:51" ht="14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  <c r="AO962" s="63"/>
      <c r="AP962" s="63"/>
      <c r="AQ962" s="63"/>
      <c r="AR962" s="63"/>
      <c r="AS962" s="63"/>
      <c r="AT962" s="63"/>
      <c r="AU962" s="63"/>
      <c r="AV962" s="63"/>
      <c r="AW962" s="63"/>
      <c r="AX962" s="63"/>
      <c r="AY962" s="63"/>
    </row>
    <row r="963" spans="1:51" ht="14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  <c r="AO963" s="63"/>
      <c r="AP963" s="63"/>
      <c r="AQ963" s="63"/>
      <c r="AR963" s="63"/>
      <c r="AS963" s="63"/>
      <c r="AT963" s="63"/>
      <c r="AU963" s="63"/>
      <c r="AV963" s="63"/>
      <c r="AW963" s="63"/>
      <c r="AX963" s="63"/>
      <c r="AY963" s="63"/>
    </row>
    <row r="964" spans="1:51" ht="1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  <c r="AO964" s="63"/>
      <c r="AP964" s="63"/>
      <c r="AQ964" s="63"/>
      <c r="AR964" s="63"/>
      <c r="AS964" s="63"/>
      <c r="AT964" s="63"/>
      <c r="AU964" s="63"/>
      <c r="AV964" s="63"/>
      <c r="AW964" s="63"/>
      <c r="AX964" s="63"/>
      <c r="AY964" s="63"/>
    </row>
    <row r="965" spans="1:51" ht="14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  <c r="AO965" s="63"/>
      <c r="AP965" s="63"/>
      <c r="AQ965" s="63"/>
      <c r="AR965" s="63"/>
      <c r="AS965" s="63"/>
      <c r="AT965" s="63"/>
      <c r="AU965" s="63"/>
      <c r="AV965" s="63"/>
      <c r="AW965" s="63"/>
      <c r="AX965" s="63"/>
      <c r="AY965" s="63"/>
    </row>
    <row r="966" spans="1:51" ht="14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  <c r="AO966" s="63"/>
      <c r="AP966" s="63"/>
      <c r="AQ966" s="63"/>
      <c r="AR966" s="63"/>
      <c r="AS966" s="63"/>
      <c r="AT966" s="63"/>
      <c r="AU966" s="63"/>
      <c r="AV966" s="63"/>
      <c r="AW966" s="63"/>
      <c r="AX966" s="63"/>
      <c r="AY966" s="63"/>
    </row>
    <row r="967" spans="1:51" ht="14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  <c r="AO967" s="63"/>
      <c r="AP967" s="63"/>
      <c r="AQ967" s="63"/>
      <c r="AR967" s="63"/>
      <c r="AS967" s="63"/>
      <c r="AT967" s="63"/>
      <c r="AU967" s="63"/>
      <c r="AV967" s="63"/>
      <c r="AW967" s="63"/>
      <c r="AX967" s="63"/>
      <c r="AY967" s="63"/>
    </row>
    <row r="968" spans="1:51" ht="14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  <c r="AO968" s="63"/>
      <c r="AP968" s="63"/>
      <c r="AQ968" s="63"/>
      <c r="AR968" s="63"/>
      <c r="AS968" s="63"/>
      <c r="AT968" s="63"/>
      <c r="AU968" s="63"/>
      <c r="AV968" s="63"/>
      <c r="AW968" s="63"/>
      <c r="AX968" s="63"/>
      <c r="AY968" s="63"/>
    </row>
    <row r="969" spans="1:51" ht="14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  <c r="AO969" s="63"/>
      <c r="AP969" s="63"/>
      <c r="AQ969" s="63"/>
      <c r="AR969" s="63"/>
      <c r="AS969" s="63"/>
      <c r="AT969" s="63"/>
      <c r="AU969" s="63"/>
      <c r="AV969" s="63"/>
      <c r="AW969" s="63"/>
      <c r="AX969" s="63"/>
      <c r="AY969" s="63"/>
    </row>
    <row r="970" spans="1:51" ht="14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  <c r="AO970" s="63"/>
      <c r="AP970" s="63"/>
      <c r="AQ970" s="63"/>
      <c r="AR970" s="63"/>
      <c r="AS970" s="63"/>
      <c r="AT970" s="63"/>
      <c r="AU970" s="63"/>
      <c r="AV970" s="63"/>
      <c r="AW970" s="63"/>
      <c r="AX970" s="63"/>
      <c r="AY970" s="63"/>
    </row>
    <row r="971" spans="1:51" ht="14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  <c r="AO971" s="63"/>
      <c r="AP971" s="63"/>
      <c r="AQ971" s="63"/>
      <c r="AR971" s="63"/>
      <c r="AS971" s="63"/>
      <c r="AT971" s="63"/>
      <c r="AU971" s="63"/>
      <c r="AV971" s="63"/>
      <c r="AW971" s="63"/>
      <c r="AX971" s="63"/>
      <c r="AY971" s="63"/>
    </row>
    <row r="972" spans="1:51" ht="14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  <c r="AO972" s="63"/>
      <c r="AP972" s="63"/>
      <c r="AQ972" s="63"/>
      <c r="AR972" s="63"/>
      <c r="AS972" s="63"/>
      <c r="AT972" s="63"/>
      <c r="AU972" s="63"/>
      <c r="AV972" s="63"/>
      <c r="AW972" s="63"/>
      <c r="AX972" s="63"/>
      <c r="AY972" s="63"/>
    </row>
    <row r="973" spans="1:51" ht="14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  <c r="AO973" s="63"/>
      <c r="AP973" s="63"/>
      <c r="AQ973" s="63"/>
      <c r="AR973" s="63"/>
      <c r="AS973" s="63"/>
      <c r="AT973" s="63"/>
      <c r="AU973" s="63"/>
      <c r="AV973" s="63"/>
      <c r="AW973" s="63"/>
      <c r="AX973" s="63"/>
      <c r="AY973" s="63"/>
    </row>
    <row r="974" spans="1:51" ht="1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  <c r="AO974" s="63"/>
      <c r="AP974" s="63"/>
      <c r="AQ974" s="63"/>
      <c r="AR974" s="63"/>
      <c r="AS974" s="63"/>
      <c r="AT974" s="63"/>
      <c r="AU974" s="63"/>
      <c r="AV974" s="63"/>
      <c r="AW974" s="63"/>
      <c r="AX974" s="63"/>
      <c r="AY974" s="63"/>
    </row>
    <row r="975" spans="1:51" ht="14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  <c r="AO975" s="63"/>
      <c r="AP975" s="63"/>
      <c r="AQ975" s="63"/>
      <c r="AR975" s="63"/>
      <c r="AS975" s="63"/>
      <c r="AT975" s="63"/>
      <c r="AU975" s="63"/>
      <c r="AV975" s="63"/>
      <c r="AW975" s="63"/>
      <c r="AX975" s="63"/>
      <c r="AY975" s="63"/>
    </row>
    <row r="976" spans="1:51" ht="14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  <c r="AO976" s="63"/>
      <c r="AP976" s="63"/>
      <c r="AQ976" s="63"/>
      <c r="AR976" s="63"/>
      <c r="AS976" s="63"/>
      <c r="AT976" s="63"/>
      <c r="AU976" s="63"/>
      <c r="AV976" s="63"/>
      <c r="AW976" s="63"/>
      <c r="AX976" s="63"/>
      <c r="AY976" s="63"/>
    </row>
    <row r="977" spans="1:51" ht="14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  <c r="AO977" s="63"/>
      <c r="AP977" s="63"/>
      <c r="AQ977" s="63"/>
      <c r="AR977" s="63"/>
      <c r="AS977" s="63"/>
      <c r="AT977" s="63"/>
      <c r="AU977" s="63"/>
      <c r="AV977" s="63"/>
      <c r="AW977" s="63"/>
      <c r="AX977" s="63"/>
      <c r="AY977" s="63"/>
    </row>
    <row r="978" spans="1:51" ht="14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  <c r="AO978" s="63"/>
      <c r="AP978" s="63"/>
      <c r="AQ978" s="63"/>
      <c r="AR978" s="63"/>
      <c r="AS978" s="63"/>
      <c r="AT978" s="63"/>
      <c r="AU978" s="63"/>
      <c r="AV978" s="63"/>
      <c r="AW978" s="63"/>
      <c r="AX978" s="63"/>
      <c r="AY978" s="63"/>
    </row>
    <row r="979" spans="1:51" ht="14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  <c r="AO979" s="63"/>
      <c r="AP979" s="63"/>
      <c r="AQ979" s="63"/>
      <c r="AR979" s="63"/>
      <c r="AS979" s="63"/>
      <c r="AT979" s="63"/>
      <c r="AU979" s="63"/>
      <c r="AV979" s="63"/>
      <c r="AW979" s="63"/>
      <c r="AX979" s="63"/>
      <c r="AY979" s="63"/>
    </row>
    <row r="980" spans="1:51" ht="14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  <c r="AO980" s="63"/>
      <c r="AP980" s="63"/>
      <c r="AQ980" s="63"/>
      <c r="AR980" s="63"/>
      <c r="AS980" s="63"/>
      <c r="AT980" s="63"/>
      <c r="AU980" s="63"/>
      <c r="AV980" s="63"/>
      <c r="AW980" s="63"/>
      <c r="AX980" s="63"/>
      <c r="AY980" s="63"/>
    </row>
    <row r="981" spans="1:51" ht="14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  <c r="AO981" s="63"/>
      <c r="AP981" s="63"/>
      <c r="AQ981" s="63"/>
      <c r="AR981" s="63"/>
      <c r="AS981" s="63"/>
      <c r="AT981" s="63"/>
      <c r="AU981" s="63"/>
      <c r="AV981" s="63"/>
      <c r="AW981" s="63"/>
      <c r="AX981" s="63"/>
      <c r="AY981" s="63"/>
    </row>
    <row r="982" spans="1:51" ht="14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  <c r="AO982" s="63"/>
      <c r="AP982" s="63"/>
      <c r="AQ982" s="63"/>
      <c r="AR982" s="63"/>
      <c r="AS982" s="63"/>
      <c r="AT982" s="63"/>
      <c r="AU982" s="63"/>
      <c r="AV982" s="63"/>
      <c r="AW982" s="63"/>
      <c r="AX982" s="63"/>
      <c r="AY982" s="63"/>
    </row>
    <row r="983" spans="1:51" ht="14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</row>
    <row r="984" spans="1:51" ht="14">
      <c r="A984" s="63"/>
      <c r="B984" s="63"/>
      <c r="C984" s="63"/>
      <c r="D984" s="63"/>
      <c r="E984" s="63"/>
      <c r="F984" s="63"/>
      <c r="G984" s="63"/>
      <c r="H984" s="63"/>
      <c r="I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</row>
    <row r="985" spans="1:51" ht="14">
      <c r="A985" s="63"/>
      <c r="B985" s="63"/>
      <c r="C985" s="63"/>
      <c r="D985" s="63"/>
      <c r="E985" s="63"/>
      <c r="F985" s="63"/>
      <c r="G985" s="63"/>
      <c r="H985" s="63"/>
      <c r="I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  <c r="AO985" s="63"/>
      <c r="AP985" s="63"/>
      <c r="AQ985" s="63"/>
      <c r="AR985" s="63"/>
      <c r="AS985" s="63"/>
      <c r="AT985" s="63"/>
      <c r="AU985" s="63"/>
      <c r="AV985" s="63"/>
      <c r="AW985" s="63"/>
      <c r="AX985" s="63"/>
      <c r="AY985" s="63"/>
    </row>
    <row r="986" spans="1:51" ht="14">
      <c r="A986" s="63"/>
      <c r="B986" s="63"/>
      <c r="C986" s="63"/>
      <c r="D986" s="63"/>
      <c r="E986" s="63"/>
      <c r="F986" s="63"/>
      <c r="G986" s="63"/>
      <c r="H986" s="63"/>
      <c r="I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  <c r="AO986" s="63"/>
      <c r="AP986" s="63"/>
      <c r="AQ986" s="63"/>
      <c r="AR986" s="63"/>
      <c r="AS986" s="63"/>
      <c r="AT986" s="63"/>
      <c r="AU986" s="63"/>
      <c r="AV986" s="63"/>
      <c r="AW986" s="63"/>
      <c r="AX986" s="63"/>
      <c r="AY986" s="63"/>
    </row>
    <row r="987" spans="1:51" ht="14">
      <c r="A987" s="63"/>
      <c r="B987" s="63"/>
      <c r="C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  <c r="AO987" s="63"/>
      <c r="AP987" s="63"/>
      <c r="AQ987" s="63"/>
      <c r="AR987" s="63"/>
      <c r="AS987" s="63"/>
      <c r="AT987" s="63"/>
      <c r="AU987" s="63"/>
      <c r="AV987" s="63"/>
      <c r="AW987" s="63"/>
      <c r="AX987" s="63"/>
      <c r="AY987" s="63"/>
    </row>
  </sheetData>
  <sheetProtection sheet="1" objects="1" scenarios="1" formatCells="0"/>
  <mergeCells count="43">
    <mergeCell ref="B47:C47"/>
    <mergeCell ref="B48:C48"/>
    <mergeCell ref="B49:C49"/>
    <mergeCell ref="B50:C50"/>
    <mergeCell ref="B16:B39"/>
    <mergeCell ref="C21:C41"/>
    <mergeCell ref="B40:B41"/>
    <mergeCell ref="B43:C43"/>
    <mergeCell ref="B44:C44"/>
    <mergeCell ref="B45:C45"/>
    <mergeCell ref="B46:C46"/>
    <mergeCell ref="F47:G48"/>
    <mergeCell ref="I47:J49"/>
    <mergeCell ref="K47:L50"/>
    <mergeCell ref="D49:G50"/>
    <mergeCell ref="I50:J50"/>
    <mergeCell ref="B4:C14"/>
    <mergeCell ref="C16:C20"/>
    <mergeCell ref="E16:F16"/>
    <mergeCell ref="H16:J16"/>
    <mergeCell ref="B2:C2"/>
    <mergeCell ref="D2:F2"/>
    <mergeCell ref="J4:K4"/>
    <mergeCell ref="J5:K5"/>
    <mergeCell ref="J6:K6"/>
    <mergeCell ref="J7:K7"/>
    <mergeCell ref="E20:F20"/>
    <mergeCell ref="K43:L46"/>
    <mergeCell ref="D44:G44"/>
    <mergeCell ref="I46:J46"/>
    <mergeCell ref="J8:K8"/>
    <mergeCell ref="J9:K9"/>
    <mergeCell ref="L10:L11"/>
    <mergeCell ref="J10:K11"/>
    <mergeCell ref="J12:K13"/>
    <mergeCell ref="L12:L13"/>
    <mergeCell ref="F45:G46"/>
    <mergeCell ref="E17:F17"/>
    <mergeCell ref="H17:J17"/>
    <mergeCell ref="E18:F18"/>
    <mergeCell ref="E19:F19"/>
    <mergeCell ref="D43:G43"/>
    <mergeCell ref="I43:J45"/>
  </mergeCells>
  <phoneticPr fontId="17"/>
  <dataValidations count="15">
    <dataValidation type="list" allowBlank="1" showErrorMessage="1" sqref="G13" xr:uid="{00000000-0002-0000-08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L9" xr:uid="{00000000-0002-0000-0800-000001000000}">
      <formula1>"試合得点,功績"</formula1>
    </dataValidation>
    <dataValidation type="list" allowBlank="1" showErrorMessage="1" sqref="E48" xr:uid="{00000000-0002-0000-0800-000002000000}">
      <formula1>"インターナショナル,コンチネンタル,全柔連S,全柔連A,全柔連B,全柔連C"</formula1>
    </dataValidation>
    <dataValidation type="list" allowBlank="1" showErrorMessage="1" sqref="E14" xr:uid="{00000000-0002-0000-0800-000003000000}">
      <formula1>"女子四段,女子五段,女子六段,女子七段"</formula1>
    </dataValidation>
    <dataValidation type="list" allowBlank="1" showErrorMessage="1" sqref="L5" xr:uid="{00000000-0002-0000-0800-000004000000}">
      <formula1>"女子六段,女子七段,女子八段"</formula1>
    </dataValidation>
    <dataValidation type="list" allowBlank="1" showErrorMessage="1" sqref="E22:E41" xr:uid="{00000000-0002-0000-0800-000005000000}">
      <formula1>"全国高段者大会,地区高段者大会,府県高段者大会,日本ベテランズ国際柔道大会,全国柔道整復師高段者大会"</formula1>
    </dataValidation>
    <dataValidation type="list" allowBlank="1" showErrorMessage="1" sqref="J22:J41" xr:uid="{00000000-0002-0000-0800-000006000000}">
      <formula1>"◯,×,△"</formula1>
    </dataValidation>
    <dataValidation type="list" allowBlank="1" showErrorMessage="1" sqref="L12 B40 B46 I46 B48 B50 I50" xr:uid="{00000000-0002-0000-0800-000008000000}">
      <formula1>"秀,優,良,可"</formula1>
    </dataValidation>
    <dataValidation type="list" allowBlank="1" showErrorMessage="1" sqref="G17:G20" xr:uid="{00000000-0002-0000-0800-000009000000}">
      <formula1>"優勝,2位,3位,出場"</formula1>
    </dataValidation>
    <dataValidation type="list" allowBlank="1" showErrorMessage="1" sqref="D2" xr:uid="{00000000-0002-0000-08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46" xr:uid="{00000000-0002-0000-0800-00000B000000}">
      <formula1>",講道館護身術,五の形,古式の形"</formula1>
    </dataValidation>
    <dataValidation type="list" allowBlank="1" showErrorMessage="1" sqref="E46" xr:uid="{00000000-0002-0000-0800-00000C000000}">
      <formula1>"秀,優,良,可,不可"</formula1>
    </dataValidation>
    <dataValidation type="list" allowBlank="1" showErrorMessage="1" sqref="H22:I41" xr:uid="{00000000-0002-0000-0800-00000D000000}">
      <formula1>"女子初段,女子弐段,女子参段,女子四段,女子五段,女子六段,女子七段,女子八段"</formula1>
    </dataValidation>
    <dataValidation type="list" allowBlank="1" showErrorMessage="1" sqref="E8" xr:uid="{00000000-0002-0000-0800-00000E000000}">
      <formula1>"有,無"</formula1>
    </dataValidation>
    <dataValidation type="list" allowBlank="1" showErrorMessage="1" sqref="G10" xr:uid="{00000000-0002-0000-0800-00000F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7000000}">
          <x14:formula1>
            <xm:f>リスト表!$E$3:$E$112</xm:f>
          </x14:formula1>
          <xm:sqref>L4</xm:sqref>
        </x14:dataValidation>
        <x14:dataValidation type="list" allowBlank="1" showErrorMessage="1" xr:uid="{43C4D353-9D06-4B30-A4BB-ADF9467963AB}">
          <x14:formula1>
            <xm:f>リスト表!$E$3:$E$113</xm:f>
          </x14:formula1>
          <xm:sqref>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X994"/>
  <sheetViews>
    <sheetView showGridLines="0" workbookViewId="0">
      <selection activeCell="B1" sqref="B1"/>
    </sheetView>
  </sheetViews>
  <sheetFormatPr defaultColWidth="12.54296875" defaultRowHeight="15.75" customHeight="1"/>
  <cols>
    <col min="1" max="1" width="2" style="6" customWidth="1"/>
    <col min="2" max="3" width="10.7265625" style="6" customWidth="1"/>
    <col min="4" max="4" width="24.453125" style="6" customWidth="1"/>
    <col min="5" max="5" width="28.7265625" style="6" customWidth="1"/>
    <col min="6" max="6" width="23" style="6" customWidth="1"/>
    <col min="7" max="7" width="28.54296875" style="6" customWidth="1"/>
    <col min="8" max="10" width="11" style="6" bestFit="1" customWidth="1"/>
    <col min="11" max="11" width="34.453125" style="6" customWidth="1"/>
    <col min="12" max="12" width="18.7265625" style="6" customWidth="1"/>
    <col min="13" max="50" width="11.54296875" style="6" customWidth="1"/>
    <col min="51" max="16384" width="12.54296875" style="6"/>
  </cols>
  <sheetData>
    <row r="1" spans="1:50" ht="35">
      <c r="E1" s="7"/>
      <c r="F1" s="8"/>
      <c r="G1" s="9" t="s">
        <v>17</v>
      </c>
      <c r="H1" s="8"/>
      <c r="I1" s="10"/>
      <c r="J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35">
      <c r="A2" s="38"/>
      <c r="B2" s="126" t="s">
        <v>18</v>
      </c>
      <c r="C2" s="120"/>
      <c r="D2" s="133"/>
      <c r="E2" s="134"/>
      <c r="F2" s="135"/>
      <c r="I2" s="10"/>
      <c r="J2" s="13" t="s">
        <v>0</v>
      </c>
      <c r="K2" s="14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14.25" customHeight="1">
      <c r="A3" s="8"/>
      <c r="B3" s="8"/>
      <c r="C3" s="8"/>
      <c r="D3" s="8"/>
      <c r="E3" s="8"/>
      <c r="F3" s="8"/>
      <c r="G3" s="8"/>
      <c r="I3" s="8"/>
      <c r="J3" s="8"/>
    </row>
    <row r="4" spans="1:50" ht="22.5" customHeight="1">
      <c r="A4" s="15"/>
      <c r="B4" s="110" t="s">
        <v>19</v>
      </c>
      <c r="C4" s="111"/>
      <c r="D4" s="16" t="s">
        <v>2</v>
      </c>
      <c r="E4" s="17"/>
      <c r="F4" s="16" t="s">
        <v>20</v>
      </c>
      <c r="G4" s="18"/>
      <c r="I4" s="205" t="s">
        <v>14</v>
      </c>
      <c r="J4" s="120"/>
      <c r="K4" s="39"/>
    </row>
    <row r="5" spans="1:50" ht="22.5" customHeight="1">
      <c r="A5" s="15"/>
      <c r="B5" s="112"/>
      <c r="C5" s="113"/>
      <c r="D5" s="18" t="s">
        <v>21</v>
      </c>
      <c r="E5" s="18"/>
      <c r="F5" s="16" t="s">
        <v>22</v>
      </c>
      <c r="G5" s="18"/>
      <c r="I5" s="206" t="s">
        <v>23</v>
      </c>
      <c r="J5" s="120"/>
      <c r="K5" s="40"/>
    </row>
    <row r="6" spans="1:50" ht="22.5" customHeight="1">
      <c r="A6" s="15"/>
      <c r="B6" s="112"/>
      <c r="C6" s="113"/>
      <c r="D6" s="41" t="s">
        <v>24</v>
      </c>
      <c r="E6" s="18"/>
      <c r="F6" s="41" t="s">
        <v>25</v>
      </c>
      <c r="G6" s="18"/>
      <c r="I6" s="119" t="s">
        <v>6</v>
      </c>
      <c r="J6" s="120"/>
      <c r="K6" s="21"/>
    </row>
    <row r="7" spans="1:50" ht="22.5" customHeight="1">
      <c r="A7" s="15"/>
      <c r="B7" s="112"/>
      <c r="C7" s="113"/>
      <c r="D7" s="23" t="s">
        <v>61</v>
      </c>
      <c r="E7" s="21"/>
      <c r="F7" s="23" t="s">
        <v>62</v>
      </c>
      <c r="G7" s="21"/>
      <c r="I7" s="119" t="s">
        <v>7</v>
      </c>
      <c r="J7" s="120"/>
      <c r="K7" s="21"/>
    </row>
    <row r="8" spans="1:50" ht="22.5" customHeight="1">
      <c r="A8" s="15"/>
      <c r="B8" s="112"/>
      <c r="C8" s="113"/>
      <c r="D8" s="11" t="s">
        <v>28</v>
      </c>
      <c r="E8" s="19"/>
      <c r="F8" s="23" t="s">
        <v>29</v>
      </c>
      <c r="G8" s="18"/>
      <c r="I8" s="119" t="s">
        <v>3</v>
      </c>
      <c r="J8" s="120"/>
      <c r="K8" s="1" t="str">
        <f>DATEDIF(DATE(YEAR(K7),MONTH(K7),1), DATE(YEAR($K$2),MONTH($K$2),1), "Y") &amp; "年" &amp; DATEDIF(DATE(YEAR(K7),MONTH(K7),1), DATE(YEAR($K$2),MONTH($K$2),1), "YM") &amp; "ヶ月"</f>
        <v>0年0ヶ月</v>
      </c>
    </row>
    <row r="9" spans="1:50" ht="22.5" customHeight="1">
      <c r="A9" s="15"/>
      <c r="B9" s="112"/>
      <c r="C9" s="113"/>
      <c r="D9" s="18" t="s">
        <v>8</v>
      </c>
      <c r="E9" s="21"/>
      <c r="F9" s="18" t="s">
        <v>30</v>
      </c>
      <c r="G9" s="2" t="str">
        <f>DATEDIF(E9, $K$2, "Y") &amp; "歳" &amp; DATEDIF(E9, $K$2, "YM") &amp; "ヶ月"</f>
        <v>0歳0ヶ月</v>
      </c>
      <c r="I9" s="126" t="s">
        <v>31</v>
      </c>
      <c r="J9" s="120"/>
      <c r="K9" s="19"/>
    </row>
    <row r="10" spans="1:50" ht="22.5" customHeight="1">
      <c r="A10" s="15"/>
      <c r="B10" s="112"/>
      <c r="C10" s="113"/>
      <c r="D10" s="18" t="s">
        <v>11</v>
      </c>
      <c r="E10" s="18"/>
      <c r="F10" s="42" t="s">
        <v>32</v>
      </c>
      <c r="G10" s="43"/>
      <c r="I10" s="201" t="s">
        <v>33</v>
      </c>
      <c r="J10" s="111"/>
      <c r="K10" s="136" t="s">
        <v>310</v>
      </c>
    </row>
    <row r="11" spans="1:50" ht="22.5" customHeight="1">
      <c r="A11" s="15"/>
      <c r="B11" s="112"/>
      <c r="C11" s="113"/>
      <c r="D11" s="16" t="s">
        <v>12</v>
      </c>
      <c r="E11" s="16"/>
      <c r="F11" s="42" t="s">
        <v>9</v>
      </c>
      <c r="G11" s="44"/>
      <c r="I11" s="114"/>
      <c r="J11" s="115"/>
      <c r="K11" s="129"/>
    </row>
    <row r="12" spans="1:50" ht="22.5" customHeight="1">
      <c r="A12" s="15"/>
      <c r="B12" s="112"/>
      <c r="C12" s="113"/>
      <c r="D12" s="18" t="s">
        <v>34</v>
      </c>
      <c r="E12" s="18"/>
      <c r="F12" s="42" t="s">
        <v>10</v>
      </c>
      <c r="G12" s="44"/>
      <c r="I12" s="202" t="s">
        <v>63</v>
      </c>
      <c r="J12" s="123"/>
      <c r="K12" s="203"/>
    </row>
    <row r="13" spans="1:50" ht="22.5" customHeight="1">
      <c r="A13" s="15"/>
      <c r="B13" s="112"/>
      <c r="C13" s="113"/>
      <c r="D13" s="16" t="s">
        <v>36</v>
      </c>
      <c r="E13" s="25"/>
      <c r="F13" s="44" t="s">
        <v>13</v>
      </c>
      <c r="G13" s="43"/>
      <c r="I13" s="124"/>
      <c r="J13" s="125"/>
      <c r="K13" s="131"/>
      <c r="M13" s="45"/>
      <c r="N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</row>
    <row r="14" spans="1:50" ht="22.5" customHeight="1">
      <c r="B14" s="114"/>
      <c r="C14" s="115"/>
      <c r="D14" s="18" t="s">
        <v>5</v>
      </c>
      <c r="E14" s="19"/>
      <c r="F14" s="42" t="s">
        <v>15</v>
      </c>
      <c r="G14" s="17"/>
    </row>
    <row r="15" spans="1:50" ht="22.5" customHeight="1"/>
    <row r="16" spans="1:50" ht="15.5">
      <c r="A16" s="15"/>
      <c r="B16" s="136" t="s">
        <v>72</v>
      </c>
      <c r="C16" s="204" t="s">
        <v>305</v>
      </c>
      <c r="D16" s="18" t="s">
        <v>39</v>
      </c>
      <c r="E16" s="119" t="s">
        <v>41</v>
      </c>
      <c r="F16" s="120"/>
      <c r="G16" s="18" t="s">
        <v>44</v>
      </c>
      <c r="H16" s="194" t="s">
        <v>67</v>
      </c>
      <c r="I16" s="195"/>
      <c r="J16" s="196"/>
      <c r="K16" s="50"/>
      <c r="M16" s="47"/>
      <c r="N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.5">
      <c r="A17" s="15"/>
      <c r="B17" s="137"/>
      <c r="C17" s="137"/>
      <c r="D17" s="48"/>
      <c r="E17" s="197"/>
      <c r="F17" s="120"/>
      <c r="G17" s="53"/>
      <c r="H17" s="198" t="str">
        <f>COUNTA(G17:G20)&amp;"回"</f>
        <v>0回</v>
      </c>
      <c r="I17" s="195"/>
      <c r="J17" s="196"/>
      <c r="K17" s="50"/>
      <c r="M17" s="47"/>
      <c r="N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.5">
      <c r="A18" s="15"/>
      <c r="B18" s="137"/>
      <c r="C18" s="137"/>
      <c r="D18" s="48"/>
      <c r="E18" s="197"/>
      <c r="F18" s="120"/>
      <c r="G18" s="53"/>
      <c r="H18" s="26"/>
      <c r="I18" s="26"/>
      <c r="J18" s="26"/>
      <c r="K18" s="50"/>
      <c r="M18" s="47"/>
      <c r="N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.5">
      <c r="A19" s="15"/>
      <c r="B19" s="137"/>
      <c r="C19" s="137"/>
      <c r="D19" s="48"/>
      <c r="E19" s="197"/>
      <c r="F19" s="120"/>
      <c r="G19" s="53"/>
      <c r="H19" s="26"/>
      <c r="I19" s="26"/>
      <c r="J19" s="26"/>
      <c r="K19" s="50"/>
      <c r="M19" s="47"/>
      <c r="N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.5">
      <c r="A20" s="15"/>
      <c r="B20" s="137"/>
      <c r="C20" s="129"/>
      <c r="D20" s="48"/>
      <c r="E20" s="197"/>
      <c r="F20" s="120"/>
      <c r="G20" s="53"/>
      <c r="H20" s="26"/>
      <c r="I20" s="26"/>
      <c r="J20" s="26"/>
      <c r="K20" s="50"/>
      <c r="M20" s="47"/>
      <c r="N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.5">
      <c r="A21" s="15"/>
      <c r="B21" s="137"/>
      <c r="C21" s="136" t="s">
        <v>68</v>
      </c>
      <c r="D21" s="20" t="s">
        <v>39</v>
      </c>
      <c r="E21" s="20" t="s">
        <v>40</v>
      </c>
      <c r="F21" s="20" t="s">
        <v>41</v>
      </c>
      <c r="G21" s="20" t="s">
        <v>42</v>
      </c>
      <c r="H21" s="20" t="s">
        <v>43</v>
      </c>
      <c r="I21" s="20" t="s">
        <v>44</v>
      </c>
      <c r="J21" s="27" t="s">
        <v>45</v>
      </c>
      <c r="K21" s="28" t="s">
        <v>47</v>
      </c>
      <c r="M21" s="47"/>
      <c r="N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.5">
      <c r="A22" s="15"/>
      <c r="B22" s="137"/>
      <c r="C22" s="137"/>
      <c r="D22" s="29"/>
      <c r="E22" s="30"/>
      <c r="G22" s="31"/>
      <c r="H22" s="30"/>
      <c r="I22" s="49"/>
      <c r="J22" s="56">
        <f>IF(OR(D22="", E22="", H22=""), 0,
IF(AND($E$14="七段", AND(E22&lt;&gt;"全国高段者大会", E22&lt;&gt;"地区高段者大会")), 0,
IF(AND(E22="日本ベテランズ国際柔道大会", D22&lt;DATE(2019,1,1)), 0,
IF(
  (
    IF(I22="◯", 0, COUNTIFS($E$22:$E$104, E22, $D$22:$D$104, "&gt;="&amp;DATE(YEAR(D22),1,1), $D$22:$D$104, "&lt;="&amp;DATE(YEAR(D22),12,31), $I$22:$I$104, "◯")) +
    IF(OR(I22="◯", I22="×"), 0, COUNTIFS($E$22:$E$104, E22, $D$22:$D$104, "&gt;="&amp;DATE(YEAR(D22),1,1), $D$22:$D$104, "&lt;="&amp;DATE(YEAR(D22),12,31), $I$22:$I$104, "×")) +
    COUNTIFS($E$22:E22, E22, $D$22:D22, "&gt;="&amp;DATE(YEAR(D22),1,1), $D$22:D22, "&lt;="&amp;DATE(YEAR(D22),12,31), $I$22:I22, I22)
  )
  &gt; IF(E22="全国高段者大会", 2, IF(OR(E22="地区高段者大会", E22="全国柔道整復師高段者大会", E22="府県高段者大会"), 1, 100)),
  0,
  IF(E22="日本ベテランズ国際柔道大会",
    MAX(0, MIN(
      IF(I22="◯",
        IF(MATCH(H22,{"初段","弐段","参段","四段","五段","六段","七段","八段"},0)-MATCH($E$14,{"初段","弐段","参段","四段","五段","六段","七段","八段"},0)&gt;=2, 2, IF(MATCH(H22,{"初段","弐段","参段","四段","五段","六段","七段","八段"},0)-MATCH($E$14,{"初段","弐段","参段","四段","五段","六段","七段","八段"},0)=1, 1.5, IF(MATCH(H22,{"初段","弐段","参段","四段","五段","六段","七段","八段"},0)-MATCH($E$14,{"初段","弐段","参段","四段","五段","六段","七段","八段"},0)=0, 1, IF(MATCH(H22,{"初段","弐段","参段","四段","五段","六段","七段","八段"},0)-MATCH($E$14,{"初段","弐段","参段","四段","五段","六段","七段","八段"},0)=-1, 0.5, IF(MATCH(H22,{"初段","弐段","参段","四段","五段","六段","七段","八段"},0)-MATCH($E$14,{"初段","弐段","参段","四段","五段","六段","七段","八段"},0)=-2, 0.3, 0))))),
        IF(I22="×",
          IF(MATCH(H22,{"初段","弐段","参段","四段","五段","六段","七段","八段"},0)-MATCH($E$14,{"初段","弐段","参段","四段","五段","六段","七段","八段"},0)&gt;=2, 1, IF(MATCH(H22,{"初段","弐段","参段","四段","五段","六段","七段","八段"},0)-MATCH($E$14,{"初段","弐段","参段","四段","五段","六段","七段","八段"},0)=1, 0.75, IF(MATCH(H22,{"初段","弐段","参段","四段","五段","六段","七段","八段"},0)-MATCH($E$14,{"初段","弐段","参段","四段","五段","六段","七段","八段"},0)=0, 0.5, 0))),
          0
        )
      ),
     MAX(0,1-SUMIFS($J$21:J21, $E$21:E21, "日本ベテランズ国際柔道大会", $D$21:D21, "&gt;="&amp;DATE(YEAR(D22),1,1), $D$21:D21, "&lt;="&amp;DATE(YEAR(D22),12,31)))
    )),
    IF(E22="府県高段者大会",
      IF(I22="◯", 1, IF(I22="×", 0.5, 0)),
      IF(OR(E22="全国高段者大会", E22="地区高段者大会", E22="全国柔道整復師高段者大会"),
        (IF(I22="◯", 1, IF(I22="×", 0.5, 0)) + IF(OR(AND(E22="全国高段者大会", D22&gt;=DATE(2015,4,1)), AND(E22="地区高段者大会", D22&gt;=DATE(2019,4,1))), 0.25, 0)),
        IF(I22="◯",
          LOOKUP(IFERROR(MATCH(H22,{"初段","弐段","参段","四段","五段","六段","七段","八段"},0)-MATCH($E$14,{"初段","弐段","参段","四段","五段","六段","七段","八段"},0),-10),{-10,-2,-1,0,1,2},{0,0.3,0.5,1,1.5,2}),
          IF(I22="×",
            LOOKUP(IFERROR(MATCH(H22,{"初段","弐段","参段","四段","五段","六段","七段","八段"},0)-MATCH($E$14,{"初段","弐段","参段","四段","五段","六段","七段","八段"},0),-10),{-10,0,1,2},{0,0.5,0.75,1}),
            0
          )
        )
      )
    )
  )
))))</f>
        <v>0</v>
      </c>
      <c r="K22" s="28">
        <f>SUMIF(E22:E31, "全国高段者大会", J22:J31)
+ SUMIF(E22:E31, "地区高段者大会", J22:J31)
+ SUMIF(E22:E31, "全国柔道整復師高段者大会", J22:J31)</f>
        <v>0</v>
      </c>
      <c r="M22" s="47"/>
      <c r="N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.5">
      <c r="A23" s="15"/>
      <c r="B23" s="137"/>
      <c r="C23" s="137"/>
      <c r="D23" s="29"/>
      <c r="E23" s="30"/>
      <c r="F23" s="33"/>
      <c r="G23" s="31"/>
      <c r="H23" s="30"/>
      <c r="I23" s="49"/>
      <c r="J23" s="56">
        <f t="shared" ref="J23:J31" si="0">IF(OR(D23="", E23="", H23=""), 0,
IF(AND($E$14="七段", AND(E23&lt;&gt;"全国高段者大会", E23&lt;&gt;"地区高段者大会")), 0,
IF(AND(E23="日本ベテランズ国際柔道大会", D23&lt;DATE(2019,1,1)), 0,
IF(
  (
    IF(I23="◯", 0, COUNTIFS($E$22:$E$104, E23, $D$22:$D$104, "&gt;="&amp;DATE(YEAR(D23),1,1), $D$22:$D$104, "&lt;="&amp;DATE(YEAR(D23),12,31), $I$22:$I$104, "◯")) +
    IF(OR(I23="◯", I23="×"), 0, COUNTIFS($E$22:$E$104, E23, $D$22:$D$104, "&gt;="&amp;DATE(YEAR(D23),1,1), $D$22:$D$104, "&lt;="&amp;DATE(YEAR(D23),12,31), $I$22:$I$104, "×")) +
    COUNTIFS($E$22:E23, E23, $D$22:D23, "&gt;="&amp;DATE(YEAR(D23),1,1), $D$22:D23, "&lt;="&amp;DATE(YEAR(D23),12,31), $I$22:I23, I23)
  )
  &gt; IF(E23="全国高段者大会", 2, IF(OR(E23="地区高段者大会", E23="全国柔道整復師高段者大会", E23="府県高段者大会"), 1, 100)),
  0,
  IF(E23="日本ベテランズ国際柔道大会",
    MAX(0, MIN(
      IF(I23="◯",
        IF(MATCH(H23,{"初段","弐段","参段","四段","五段","六段","七段","八段"},0)-MATCH($E$14,{"初段","弐段","参段","四段","五段","六段","七段","八段"},0)&gt;=2, 2, IF(MATCH(H23,{"初段","弐段","参段","四段","五段","六段","七段","八段"},0)-MATCH($E$14,{"初段","弐段","参段","四段","五段","六段","七段","八段"},0)=1, 1.5, IF(MATCH(H23,{"初段","弐段","参段","四段","五段","六段","七段","八段"},0)-MATCH($E$14,{"初段","弐段","参段","四段","五段","六段","七段","八段"},0)=0, 1, IF(MATCH(H23,{"初段","弐段","参段","四段","五段","六段","七段","八段"},0)-MATCH($E$14,{"初段","弐段","参段","四段","五段","六段","七段","八段"},0)=-1, 0.5, IF(MATCH(H23,{"初段","弐段","参段","四段","五段","六段","七段","八段"},0)-MATCH($E$14,{"初段","弐段","参段","四段","五段","六段","七段","八段"},0)=-2, 0.3, 0))))),
        IF(I23="×",
          IF(MATCH(H23,{"初段","弐段","参段","四段","五段","六段","七段","八段"},0)-MATCH($E$14,{"初段","弐段","参段","四段","五段","六段","七段","八段"},0)&gt;=2, 1, IF(MATCH(H23,{"初段","弐段","参段","四段","五段","六段","七段","八段"},0)-MATCH($E$14,{"初段","弐段","参段","四段","五段","六段","七段","八段"},0)=1, 0.75, IF(MATCH(H23,{"初段","弐段","参段","四段","五段","六段","七段","八段"},0)-MATCH($E$14,{"初段","弐段","参段","四段","五段","六段","七段","八段"},0)=0, 0.5, 0))),
          0
        )
      ),
      1 - SUMIFS($J$21:J22, $E$21:E22, "日本ベテランズ国際柔道大会", $D$21:D22, "&gt;="&amp;DATE(YEAR(D23),1,1), $D$21:D22, "&lt;="&amp;DATE(YEAR(D23),12,31))
    )),
    IF(E23="府県高段者大会",
      IF(I23="◯", 1, IF(I23="×", 0.5, 0)),
      IF(OR(E23="全国高段者大会", E23="地区高段者大会", E23="全国柔道整復師高段者大会"),
        (IF(I23="◯", 1, IF(I23="×", 0.5, 0)) + IF(OR(AND(E23="全国高段者大会", D23&gt;=DATE(2015,4,1)), AND(E23="地区高段者大会", D23&gt;=DATE(2019,4,1))), 0.25, 0)),
        IF(I23="◯",
          LOOKUP(IFERROR(MATCH(H23,{"初段","弐段","参段","四段","五段","六段","七段","八段"},0)-MATCH($E$14,{"初段","弐段","参段","四段","五段","六段","七段","八段"},0),-10),{-10,-2,-1,0,1,2},{0,0.3,0.5,1,1.5,2}),
          IF(I23="×",
            LOOKUP(IFERROR(MATCH(H23,{"初段","弐段","参段","四段","五段","六段","七段","八段"},0)-MATCH($E$14,{"初段","弐段","参段","四段","五段","六段","七段","八段"},0),-10),{-10,0,1,2},{0,0.5,0.75,1}),
            0
          )
        )
      )
    )
  )
))))</f>
        <v>0</v>
      </c>
      <c r="K23" s="28" t="s">
        <v>48</v>
      </c>
      <c r="M23" s="47"/>
      <c r="N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.5">
      <c r="A24" s="15"/>
      <c r="B24" s="137"/>
      <c r="C24" s="137"/>
      <c r="D24" s="29"/>
      <c r="E24" s="30"/>
      <c r="F24" s="33"/>
      <c r="G24" s="31"/>
      <c r="H24" s="30"/>
      <c r="I24" s="49"/>
      <c r="J24" s="56">
        <f t="shared" si="0"/>
        <v>0</v>
      </c>
      <c r="K24" s="28">
        <f>SUMIF(E22:E31, "府県高段者大会", J22:J31)
+ SUMIF(E22:E31, "日本ベテランズ国際柔道大会", J22:J31)</f>
        <v>0</v>
      </c>
      <c r="M24" s="47"/>
      <c r="N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.5">
      <c r="A25" s="15"/>
      <c r="B25" s="137"/>
      <c r="C25" s="137"/>
      <c r="D25" s="29"/>
      <c r="E25" s="30"/>
      <c r="F25" s="33"/>
      <c r="G25" s="31"/>
      <c r="H25" s="30"/>
      <c r="I25" s="49"/>
      <c r="J25" s="56">
        <f t="shared" si="0"/>
        <v>0</v>
      </c>
      <c r="K25" s="28" t="s">
        <v>50</v>
      </c>
      <c r="M25" s="47"/>
      <c r="N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.5">
      <c r="A26" s="15"/>
      <c r="B26" s="137"/>
      <c r="C26" s="137"/>
      <c r="D26" s="29"/>
      <c r="E26" s="30"/>
      <c r="F26" s="33"/>
      <c r="G26" s="31"/>
      <c r="H26" s="30"/>
      <c r="I26" s="49"/>
      <c r="J26" s="56">
        <f t="shared" si="0"/>
        <v>0</v>
      </c>
      <c r="K26" s="28">
        <f>SUM(K22,K24)</f>
        <v>0</v>
      </c>
      <c r="M26" s="47"/>
      <c r="N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.5">
      <c r="A27" s="15"/>
      <c r="B27" s="137"/>
      <c r="C27" s="137"/>
      <c r="D27" s="29"/>
      <c r="E27" s="30"/>
      <c r="F27" s="33"/>
      <c r="G27" s="31"/>
      <c r="H27" s="30"/>
      <c r="I27" s="49"/>
      <c r="J27" s="57">
        <f t="shared" si="0"/>
        <v>0</v>
      </c>
      <c r="M27" s="47"/>
      <c r="N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.5">
      <c r="A28" s="15"/>
      <c r="B28" s="137"/>
      <c r="C28" s="137"/>
      <c r="D28" s="29"/>
      <c r="E28" s="30"/>
      <c r="F28" s="33"/>
      <c r="G28" s="31"/>
      <c r="H28" s="30"/>
      <c r="I28" s="49"/>
      <c r="J28" s="57">
        <f t="shared" si="0"/>
        <v>0</v>
      </c>
      <c r="M28" s="47"/>
      <c r="N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.5">
      <c r="A29" s="15"/>
      <c r="B29" s="137"/>
      <c r="C29" s="137"/>
      <c r="D29" s="29"/>
      <c r="E29" s="30"/>
      <c r="F29" s="33"/>
      <c r="G29" s="31"/>
      <c r="H29" s="30"/>
      <c r="I29" s="49"/>
      <c r="J29" s="57">
        <f t="shared" si="0"/>
        <v>0</v>
      </c>
      <c r="M29" s="47"/>
      <c r="N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.5">
      <c r="A30" s="15"/>
      <c r="B30" s="203"/>
      <c r="C30" s="137"/>
      <c r="D30" s="29"/>
      <c r="E30" s="30"/>
      <c r="F30" s="33"/>
      <c r="G30" s="31"/>
      <c r="H30" s="30"/>
      <c r="I30" s="49"/>
      <c r="J30" s="57">
        <f t="shared" si="0"/>
        <v>0</v>
      </c>
      <c r="M30" s="47"/>
      <c r="N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.5">
      <c r="A31" s="15"/>
      <c r="B31" s="131"/>
      <c r="C31" s="129"/>
      <c r="D31" s="29"/>
      <c r="E31" s="30"/>
      <c r="F31" s="33"/>
      <c r="G31" s="31"/>
      <c r="H31" s="30"/>
      <c r="I31" s="49"/>
      <c r="J31" s="57">
        <f t="shared" si="0"/>
        <v>0</v>
      </c>
      <c r="M31" s="47"/>
      <c r="N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22.5" customHeight="1"/>
    <row r="33" spans="1:50" ht="15.5">
      <c r="A33" s="15"/>
      <c r="B33" s="207" t="s">
        <v>73</v>
      </c>
      <c r="C33" s="207" t="s">
        <v>66</v>
      </c>
      <c r="D33" s="18" t="s">
        <v>39</v>
      </c>
      <c r="E33" s="119" t="s">
        <v>41</v>
      </c>
      <c r="F33" s="120"/>
      <c r="G33" s="18" t="s">
        <v>44</v>
      </c>
      <c r="H33" s="194" t="s">
        <v>67</v>
      </c>
      <c r="I33" s="195"/>
      <c r="J33" s="196"/>
      <c r="K33" s="50"/>
      <c r="M33" s="47"/>
      <c r="N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.5">
      <c r="A34" s="15"/>
      <c r="B34" s="137"/>
      <c r="C34" s="137"/>
      <c r="D34" s="48"/>
      <c r="E34" s="197"/>
      <c r="F34" s="120"/>
      <c r="G34" s="53"/>
      <c r="H34" s="198" t="str">
        <f>COUNTA(G34:G37)&amp;"回"</f>
        <v>0回</v>
      </c>
      <c r="I34" s="195"/>
      <c r="J34" s="196"/>
      <c r="K34" s="50"/>
      <c r="M34" s="47"/>
      <c r="N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.5">
      <c r="A35" s="15"/>
      <c r="B35" s="137"/>
      <c r="C35" s="137"/>
      <c r="D35" s="48"/>
      <c r="E35" s="197"/>
      <c r="F35" s="120"/>
      <c r="G35" s="53"/>
      <c r="H35" s="26"/>
      <c r="I35" s="26"/>
      <c r="J35" s="26"/>
      <c r="K35" s="50"/>
      <c r="M35" s="47"/>
      <c r="N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.5">
      <c r="A36" s="15"/>
      <c r="B36" s="137"/>
      <c r="C36" s="137"/>
      <c r="D36" s="48"/>
      <c r="E36" s="197"/>
      <c r="F36" s="120"/>
      <c r="G36" s="53"/>
      <c r="H36" s="26"/>
      <c r="I36" s="26"/>
      <c r="J36" s="26"/>
      <c r="K36" s="50"/>
      <c r="M36" s="47"/>
      <c r="N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.5">
      <c r="A37" s="15"/>
      <c r="B37" s="137"/>
      <c r="C37" s="129"/>
      <c r="D37" s="48"/>
      <c r="E37" s="197"/>
      <c r="F37" s="120"/>
      <c r="G37" s="53"/>
      <c r="H37" s="26"/>
      <c r="I37" s="26"/>
      <c r="J37" s="26"/>
      <c r="K37" s="50"/>
      <c r="M37" s="47"/>
      <c r="N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.5">
      <c r="A38" s="15"/>
      <c r="B38" s="137"/>
      <c r="C38" s="136" t="s">
        <v>68</v>
      </c>
      <c r="D38" s="20" t="s">
        <v>39</v>
      </c>
      <c r="E38" s="20" t="s">
        <v>40</v>
      </c>
      <c r="F38" s="20" t="s">
        <v>41</v>
      </c>
      <c r="G38" s="20" t="s">
        <v>42</v>
      </c>
      <c r="H38" s="20" t="s">
        <v>43</v>
      </c>
      <c r="I38" s="20" t="s">
        <v>44</v>
      </c>
      <c r="J38" s="27" t="s">
        <v>45</v>
      </c>
      <c r="K38" s="28" t="s">
        <v>47</v>
      </c>
      <c r="M38" s="47"/>
      <c r="N38" s="47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.5">
      <c r="A39" s="15"/>
      <c r="B39" s="137"/>
      <c r="C39" s="137"/>
      <c r="D39" s="29"/>
      <c r="E39" s="30"/>
      <c r="G39" s="31"/>
      <c r="H39" s="30"/>
      <c r="I39" s="49"/>
      <c r="J39" s="56">
        <f t="shared" ref="J39:J48" si="1">IF(OR(D39="", E39="", H39=""), 0,
  IF(E39="府県高段者大会",
    IF(MATCH(H39,{"初段","弐段","参段","四段","五段","六段","七段","八段"},0)&lt;&gt;MATCH($E$14,{"初段","弐段","参段","四段","五段","六段","七段","八段"},0), 0,
      IF(COUNTIFS($E$38:E39, E39, $D$38:D39, "&gt;="&amp;DATE(YEAR(D39),1,1), $D$38:D39, "&lt;="&amp;DATE(YEAR(D39),12,31))&gt;1, 0,
        IF(I39="◯",
          IF(MATCH(H39,{"初段","弐段","参段","四段","五段","六段","七段","八段"},0)-MATCH($E$14,{"初段","弐段","参段","四段","五段","六段","七段","八段"},0)&gt;=2, 2, IF(MATCH(H39,{"初段","弐段","参段","四段","五段","六段","七段","八段"},0)-MATCH($E$14,{"初段","弐段","参段","四段","五段","六段","七段","八段"},0)=1, 1.5, IF(MATCH(H39,{"初段","弐段","参段","四段","五段","六段","七段","八段"},0)-MATCH($E$14,{"初段","弐段","参段","四段","五段","六段","七段","八段"},0)=0, 1, IF(MATCH(H39,{"初段","弐段","参段","四段","五段","六段","七段","八段"},0)-MATCH($E$14,{"初段","弐段","参段","四段","五段","六段","七段","八段"},0)=-1, 0.5, IF(MATCH(H39,{"初段","弐段","参段","四段","五段","六段","七段","八段"},0)-MATCH($E$14,{"初段","弐段","参段","四段","五段","六段","七段","八段"},0)=-2, 0.3, 0))))),
          IF(I39="×",
            IF(MATCH(H39,{"初段","弐段","参段","四段","五段","六段","七段","八段"},0)-MATCH($E$14,{"初段","弐段","参段","四段","五段","六段","七段","八段"},0)&gt;=2, 1, IF(MATCH(H39,{"初段","弐段","参段","四段","五段","六段","七段","八段"},0)-MATCH($E$14,{"初段","弐段","参段","四段","五段","六段","七段","八段"},0)=1, 0.75, IF(MATCH(H39,{"初段","弐段","参段","四段","五段","六段","七段","八段"},0)-MATCH($E$14,{"初段","弐段","参段","四段","五段","六段","七段","八段"},0)=0, 0.5, 0))),
            0
          )
        )
      )
    ),
    IF(AND(E39="日本ベテランズ国際柔道大会", D39&lt;DATE(2019,1,1)), 0,
      IF(E39="日本ベテランズ国際柔道大会",
        MAX(0, MIN(
          IF(I39="◯",
            IF(MATCH(H39,{"初段","弐段","参段","四段","五段","六段","七段","八段"},0)-MATCH($E$14,{"初段","弐段","参段","四段","五段","六段","七段","八段"},0)&gt;=2, 2, IF(MATCH(H39,{"初段","弐段","参段","四段","五段","六段","七段","八段"},0)-MATCH($E$14,{"初段","弐段","参段","四段","五段","六段","七段","八段"},0)=1, 1.5, IF(MATCH(H39,{"初段","弐段","参段","四段","五段","六段","七段","八段"},0)-MATCH($E$14,{"初段","弐段","参段","四段","五段","六段","七段","八段"},0)=0, 1, IF(MATCH(H39,{"初段","弐段","参段","四段","五段","六段","七段","八段"},0)-MATCH($E$14,{"初段","弐段","参段","四段","五段","六段","七段","八段"},0)=-1, 0.5, IF(MATCH(H39,{"初段","弐段","参段","四段","五段","六段","七段","八段"},0)-MATCH($E$14,{"初段","弐段","参段","四段","五段","六段","七段","八段"},0)=-2, 0.3, 0))))),
            IF(I39="×",
              IF(MATCH(H39,{"初段","弐段","参段","四段","五段","六段","七段","八段"},0)-MATCH($E$14,{"初段","弐段","参段","四段","五段","六段","七段","八段"},0)&gt;=2, 1, IF(MATCH(H39,{"初段","弐段","参段","四段","五段","六段","七段","八段"},0)-MATCH($E$14,{"初段","弐段","参段","四段","五段","六段","七段","八段"},0)=1, 0.75, IF(MATCH(H39,{"初段","弐段","参段","四段","五段","六段","七段","八段"},0)-MATCH($E$14,{"初段","弐段","参段","四段","五段","六段","七段","八段"},0)=0, 0.5, 0))),
              0
            )
          ),
          1 - SUMIFS($J$38:J38, $E$38:E38, "日本ベテランズ国際柔道大会", $D$38:D38, "&gt;="&amp;DATE(YEAR(D39),1,1), $D$38:D38, "&lt;="&amp;DATE(YEAR(D39),12,31))
        )),
        IF(OR(E39="全国高段者大会", E39="地区高段者大会", E39="全国柔道整復師高段者大会"),
          IF(MATCH(H39,{"初段","弐段","参段","四段","五段","六段","七段","八段"},0)&lt;&gt;MATCH($E$14,{"初段","弐段","参段","四段","五段","六段","七段","八段"},0), 0,
            IF(COUNTIFS($E$38:E39, E39, $D$38:D39, "&gt;="&amp;DATE(YEAR(D39),1,1), $D$38:D39, "&lt;="&amp;DATE(YEAR(D39),12,31))&gt;IF(E39="全国高段者大会", 2, 1),
              0,
              (IF(I39="◯", 1, IF(I39="×", 0.5, 0)) + IF(OR(AND(E39="全国高段者大会", D39&gt;=DATE(2015,4,1)), AND(E39="地区高段者大会", D39&gt;=DATE(2019,4,1))), 0.25, 0))
            )
          ),
          0
        )
      )
    )
  )
)</f>
        <v>0</v>
      </c>
      <c r="K39" s="28">
        <f>SUMIF(E39:E48, "全国高段者大会", J39:J48)
+ SUMIF(E39:E48, "地区高段者大会", J39:J48)
+ SUMIF(E39:E48, "全国柔道整復師高段者大会", J39:J48)
+ SUMIF(E39:E48, "日本ベテランズ国際柔道大会", J39:J48)</f>
        <v>0</v>
      </c>
      <c r="M39" s="47"/>
      <c r="N39" s="47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.5">
      <c r="A40" s="15"/>
      <c r="B40" s="137"/>
      <c r="C40" s="137"/>
      <c r="D40" s="29"/>
      <c r="E40" s="30"/>
      <c r="F40" s="33"/>
      <c r="G40" s="31"/>
      <c r="H40" s="30"/>
      <c r="I40" s="49"/>
      <c r="J40" s="56">
        <f t="shared" si="1"/>
        <v>0</v>
      </c>
      <c r="K40" s="28" t="s">
        <v>48</v>
      </c>
      <c r="M40" s="47"/>
      <c r="N40" s="47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.5">
      <c r="A41" s="15"/>
      <c r="B41" s="137"/>
      <c r="C41" s="137"/>
      <c r="D41" s="29"/>
      <c r="E41" s="30"/>
      <c r="F41" s="33"/>
      <c r="G41" s="31"/>
      <c r="H41" s="30"/>
      <c r="I41" s="49"/>
      <c r="J41" s="56">
        <f t="shared" si="1"/>
        <v>0</v>
      </c>
      <c r="K41" s="28">
        <f>SUMIF(E39:E48, "府県高段者大会", J39:J48)
+ SUMIF(E39:E48, "日本ベテランズ国際柔道大会", J39:J48)</f>
        <v>0</v>
      </c>
      <c r="M41" s="47"/>
      <c r="N41" s="4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.5">
      <c r="A42" s="15"/>
      <c r="B42" s="137"/>
      <c r="C42" s="137"/>
      <c r="D42" s="29"/>
      <c r="E42" s="30"/>
      <c r="F42" s="33"/>
      <c r="G42" s="31"/>
      <c r="H42" s="30"/>
      <c r="I42" s="49"/>
      <c r="J42" s="56">
        <f t="shared" si="1"/>
        <v>0</v>
      </c>
      <c r="K42" s="28" t="s">
        <v>50</v>
      </c>
      <c r="M42" s="47"/>
      <c r="N42" s="4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.5">
      <c r="A43" s="15"/>
      <c r="B43" s="137"/>
      <c r="C43" s="137"/>
      <c r="D43" s="29"/>
      <c r="E43" s="30"/>
      <c r="F43" s="33"/>
      <c r="G43" s="31"/>
      <c r="H43" s="30"/>
      <c r="I43" s="49"/>
      <c r="J43" s="56">
        <f t="shared" si="1"/>
        <v>0</v>
      </c>
      <c r="K43" s="28">
        <f>SUM(K39,K41)</f>
        <v>0</v>
      </c>
      <c r="M43" s="47"/>
      <c r="N43" s="4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.5">
      <c r="A44" s="15"/>
      <c r="B44" s="137"/>
      <c r="C44" s="137"/>
      <c r="D44" s="29"/>
      <c r="E44" s="30"/>
      <c r="F44" s="33"/>
      <c r="G44" s="31"/>
      <c r="H44" s="30"/>
      <c r="I44" s="49"/>
      <c r="J44" s="57">
        <f t="shared" si="1"/>
        <v>0</v>
      </c>
      <c r="M44" s="47"/>
      <c r="N44" s="4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.5">
      <c r="A45" s="15"/>
      <c r="B45" s="137"/>
      <c r="C45" s="137"/>
      <c r="D45" s="29"/>
      <c r="E45" s="30"/>
      <c r="F45" s="33"/>
      <c r="G45" s="31"/>
      <c r="H45" s="30"/>
      <c r="I45" s="49"/>
      <c r="J45" s="57">
        <f t="shared" si="1"/>
        <v>0</v>
      </c>
      <c r="M45" s="47"/>
      <c r="N45" s="4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.5">
      <c r="A46" s="15"/>
      <c r="B46" s="137"/>
      <c r="C46" s="137"/>
      <c r="D46" s="29"/>
      <c r="E46" s="30"/>
      <c r="F46" s="33"/>
      <c r="G46" s="31"/>
      <c r="H46" s="30"/>
      <c r="I46" s="49"/>
      <c r="J46" s="57">
        <f t="shared" si="1"/>
        <v>0</v>
      </c>
      <c r="M46" s="47"/>
      <c r="N46" s="4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.5">
      <c r="A47" s="15"/>
      <c r="B47" s="203"/>
      <c r="C47" s="137"/>
      <c r="D47" s="29"/>
      <c r="E47" s="30"/>
      <c r="F47" s="33"/>
      <c r="G47" s="31"/>
      <c r="H47" s="30"/>
      <c r="I47" s="49"/>
      <c r="J47" s="57">
        <f t="shared" si="1"/>
        <v>0</v>
      </c>
      <c r="M47" s="47"/>
      <c r="N47" s="4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5">
      <c r="A48" s="15"/>
      <c r="B48" s="131"/>
      <c r="C48" s="129"/>
      <c r="D48" s="29"/>
      <c r="E48" s="30"/>
      <c r="F48" s="33"/>
      <c r="G48" s="31"/>
      <c r="H48" s="30"/>
      <c r="I48" s="49"/>
      <c r="J48" s="57">
        <f t="shared" si="1"/>
        <v>0</v>
      </c>
      <c r="M48" s="47"/>
      <c r="N48" s="4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22.5" customHeight="1">
      <c r="M49" s="47"/>
      <c r="N49" s="4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82.5" customHeight="1">
      <c r="A50" s="15"/>
      <c r="B50" s="206" t="s">
        <v>51</v>
      </c>
      <c r="C50" s="120"/>
      <c r="D50" s="138" t="s">
        <v>314</v>
      </c>
      <c r="E50" s="139"/>
      <c r="F50" s="139"/>
      <c r="G50" s="120"/>
      <c r="I50" s="132" t="s">
        <v>52</v>
      </c>
      <c r="J50" s="111"/>
      <c r="K50" s="116" t="s">
        <v>310</v>
      </c>
      <c r="M50" s="47"/>
      <c r="N50" s="47"/>
    </row>
    <row r="51" spans="1:50" ht="82.5" customHeight="1">
      <c r="A51" s="15"/>
      <c r="B51" s="206" t="s">
        <v>53</v>
      </c>
      <c r="C51" s="120"/>
      <c r="D51" s="138" t="s">
        <v>315</v>
      </c>
      <c r="E51" s="139"/>
      <c r="F51" s="139"/>
      <c r="G51" s="120"/>
      <c r="I51" s="112"/>
      <c r="J51" s="113"/>
      <c r="K51" s="117"/>
    </row>
    <row r="52" spans="1:50" ht="41.25" customHeight="1">
      <c r="A52" s="15"/>
      <c r="B52" s="110" t="s">
        <v>54</v>
      </c>
      <c r="C52" s="111"/>
      <c r="D52" s="18" t="s">
        <v>55</v>
      </c>
      <c r="E52" s="105"/>
      <c r="F52" s="140" t="s">
        <v>308</v>
      </c>
      <c r="G52" s="111"/>
      <c r="I52" s="112"/>
      <c r="J52" s="113"/>
      <c r="K52" s="117"/>
    </row>
    <row r="53" spans="1:50" ht="41.25" customHeight="1">
      <c r="A53" s="15"/>
      <c r="B53" s="200"/>
      <c r="C53" s="196"/>
      <c r="D53" s="51"/>
      <c r="E53" s="19"/>
      <c r="F53" s="114"/>
      <c r="G53" s="115"/>
      <c r="I53" s="200"/>
      <c r="J53" s="196"/>
      <c r="K53" s="118"/>
    </row>
    <row r="54" spans="1:50" ht="41.25" customHeight="1">
      <c r="A54" s="15"/>
      <c r="B54" s="199" t="s">
        <v>70</v>
      </c>
      <c r="C54" s="113"/>
      <c r="D54" s="18" t="s">
        <v>57</v>
      </c>
      <c r="E54" s="105"/>
      <c r="F54" s="140" t="s">
        <v>308</v>
      </c>
      <c r="G54" s="111"/>
      <c r="I54" s="199" t="s">
        <v>58</v>
      </c>
      <c r="J54" s="113"/>
      <c r="K54" s="116" t="s">
        <v>310</v>
      </c>
    </row>
    <row r="55" spans="1:50" ht="41.25" customHeight="1">
      <c r="A55" s="15"/>
      <c r="B55" s="200"/>
      <c r="C55" s="196"/>
      <c r="D55" s="52" t="s">
        <v>59</v>
      </c>
      <c r="E55" s="34"/>
      <c r="F55" s="114"/>
      <c r="G55" s="115"/>
      <c r="I55" s="112"/>
      <c r="J55" s="113"/>
      <c r="K55" s="117"/>
    </row>
    <row r="56" spans="1:50" ht="41.25" customHeight="1">
      <c r="A56" s="15"/>
      <c r="B56" s="199" t="s">
        <v>60</v>
      </c>
      <c r="C56" s="113"/>
      <c r="D56" s="140" t="s">
        <v>308</v>
      </c>
      <c r="E56" s="141"/>
      <c r="F56" s="141"/>
      <c r="G56" s="111"/>
      <c r="I56" s="112"/>
      <c r="J56" s="113"/>
      <c r="K56" s="117"/>
    </row>
    <row r="57" spans="1:50" ht="41.25" customHeight="1">
      <c r="A57" s="15"/>
      <c r="B57" s="200"/>
      <c r="C57" s="196"/>
      <c r="D57" s="114"/>
      <c r="E57" s="142"/>
      <c r="F57" s="142"/>
      <c r="G57" s="115"/>
      <c r="I57" s="200"/>
      <c r="J57" s="196"/>
      <c r="K57" s="118"/>
    </row>
    <row r="58" spans="1:50" ht="14">
      <c r="A58" s="8"/>
      <c r="B58" s="8"/>
      <c r="C58" s="8"/>
      <c r="D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4">
      <c r="A59" s="8"/>
      <c r="B59" s="8"/>
      <c r="C59" s="8"/>
      <c r="D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4">
      <c r="A60" s="8"/>
      <c r="B60" s="8"/>
      <c r="C60" s="8"/>
      <c r="D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4">
      <c r="A61" s="8"/>
      <c r="B61" s="8"/>
      <c r="C61" s="8"/>
      <c r="D61" s="8"/>
      <c r="G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4">
      <c r="A62" s="8"/>
      <c r="B62" s="8"/>
      <c r="C62" s="8"/>
      <c r="D62" s="8"/>
      <c r="G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4.5">
      <c r="A63" s="8"/>
      <c r="B63" s="8"/>
      <c r="C63" s="8"/>
      <c r="D63" s="8"/>
      <c r="E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</row>
    <row r="64" spans="1:50" ht="14.5">
      <c r="A64" s="8"/>
      <c r="B64" s="8"/>
      <c r="C64" s="8"/>
      <c r="D64" s="8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</row>
    <row r="65" spans="1:50" ht="14.5">
      <c r="A65" s="8"/>
      <c r="B65" s="8"/>
      <c r="C65" s="8"/>
      <c r="D65" s="8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</row>
    <row r="66" spans="1:50" ht="14.5">
      <c r="A66" s="8"/>
      <c r="B66" s="8"/>
      <c r="C66" s="8"/>
      <c r="D66" s="8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</row>
    <row r="67" spans="1:50" ht="14.5">
      <c r="A67" s="8"/>
      <c r="B67" s="8"/>
      <c r="C67" s="8"/>
      <c r="D67" s="8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</row>
    <row r="68" spans="1:50" ht="14.5">
      <c r="A68" s="8"/>
      <c r="B68" s="8"/>
      <c r="C68" s="8"/>
      <c r="D68" s="8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ht="14">
      <c r="A69" s="8"/>
      <c r="B69" s="8"/>
      <c r="C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4">
      <c r="A70" s="8"/>
      <c r="B70" s="8"/>
      <c r="C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4">
      <c r="A71" s="8"/>
      <c r="B71" s="8"/>
      <c r="C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4">
      <c r="A72" s="8"/>
      <c r="B72" s="8"/>
      <c r="C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4">
      <c r="A73" s="8"/>
      <c r="B73" s="8"/>
      <c r="C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4">
      <c r="A74" s="8"/>
      <c r="B74" s="8"/>
      <c r="C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4">
      <c r="A75" s="8"/>
      <c r="B75" s="8"/>
      <c r="C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4">
      <c r="A76" s="8"/>
      <c r="B76" s="8"/>
      <c r="C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 ht="1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 ht="1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</row>
    <row r="205" spans="1:50" ht="1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</row>
    <row r="206" spans="1:50" ht="1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</row>
    <row r="207" spans="1:50" ht="1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</row>
    <row r="208" spans="1:50" ht="1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</row>
    <row r="209" spans="1:50" ht="1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</row>
    <row r="210" spans="1:50" ht="1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</row>
    <row r="211" spans="1:50" ht="1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</row>
    <row r="212" spans="1:50" ht="1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</row>
    <row r="213" spans="1:50" ht="1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</row>
    <row r="214" spans="1:50" ht="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</row>
    <row r="215" spans="1:50" ht="1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</row>
    <row r="216" spans="1:50" ht="1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</row>
    <row r="217" spans="1:50" ht="1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</row>
    <row r="218" spans="1:50" ht="1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</row>
    <row r="219" spans="1:50" ht="1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</row>
    <row r="220" spans="1:50" ht="1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</row>
    <row r="221" spans="1:50" ht="1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</row>
    <row r="222" spans="1:50" ht="1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</row>
    <row r="223" spans="1:50" ht="1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</row>
    <row r="224" spans="1:50" ht="1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</row>
    <row r="225" spans="1:50" ht="1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</row>
    <row r="226" spans="1:50" ht="1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</row>
    <row r="227" spans="1:50" ht="1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</row>
    <row r="228" spans="1:50" ht="1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</row>
    <row r="229" spans="1:50" ht="1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</row>
    <row r="230" spans="1:50" ht="1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</row>
    <row r="231" spans="1:50" ht="1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</row>
    <row r="232" spans="1:50" ht="1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</row>
    <row r="233" spans="1:50" ht="1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</row>
    <row r="234" spans="1:50" ht="1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</row>
    <row r="235" spans="1:50" ht="1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</row>
    <row r="236" spans="1:50" ht="1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</row>
    <row r="237" spans="1:50" ht="1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</row>
    <row r="238" spans="1:50" ht="1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</row>
    <row r="239" spans="1:50" ht="1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</row>
    <row r="240" spans="1:50" ht="1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</row>
    <row r="241" spans="1:50" ht="1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</row>
    <row r="242" spans="1:50" ht="1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</row>
    <row r="243" spans="1:50" ht="1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</row>
    <row r="244" spans="1:50" ht="1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</row>
    <row r="245" spans="1:50" ht="1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</row>
    <row r="246" spans="1:50" ht="1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</row>
    <row r="247" spans="1:50" ht="1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</row>
    <row r="248" spans="1:50" ht="1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</row>
    <row r="249" spans="1:50" ht="1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</row>
    <row r="250" spans="1:50" ht="1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</row>
    <row r="251" spans="1:50" ht="1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</row>
    <row r="252" spans="1:50" ht="1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</row>
    <row r="253" spans="1:50" ht="1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</row>
    <row r="254" spans="1:50" ht="1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</row>
    <row r="255" spans="1:50" ht="1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</row>
    <row r="256" spans="1:50" ht="1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</row>
    <row r="257" spans="1:50" ht="1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</row>
    <row r="258" spans="1:50" ht="1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</row>
    <row r="259" spans="1:50" ht="1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</row>
    <row r="260" spans="1:50" ht="1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</row>
    <row r="261" spans="1:50" ht="1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</row>
    <row r="262" spans="1:50" ht="1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</row>
    <row r="263" spans="1:50" ht="1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</row>
    <row r="264" spans="1:50" ht="1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</row>
    <row r="265" spans="1:50" ht="1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</row>
    <row r="266" spans="1:50" ht="1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</row>
    <row r="267" spans="1:50" ht="1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</row>
    <row r="268" spans="1:50" ht="1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</row>
    <row r="269" spans="1:50" ht="1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</row>
    <row r="270" spans="1:50" ht="1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</row>
    <row r="271" spans="1:50" ht="1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</row>
    <row r="272" spans="1:50" ht="1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</row>
    <row r="273" spans="1:50" ht="1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</row>
    <row r="274" spans="1:50" ht="1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</row>
    <row r="275" spans="1:50" ht="1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</row>
    <row r="276" spans="1:50" ht="1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</row>
    <row r="277" spans="1:50" ht="1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</row>
    <row r="278" spans="1:50" ht="1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</row>
    <row r="279" spans="1:50" ht="1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</row>
    <row r="280" spans="1:50" ht="1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</row>
    <row r="281" spans="1:50" ht="1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</row>
    <row r="282" spans="1:50" ht="1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</row>
    <row r="283" spans="1:50" ht="1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</row>
    <row r="284" spans="1:50" ht="1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</row>
    <row r="285" spans="1:50" ht="1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</row>
    <row r="286" spans="1:50" ht="1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</row>
    <row r="287" spans="1:50" ht="1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</row>
    <row r="288" spans="1:50" ht="1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</row>
    <row r="289" spans="1:50" ht="1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</row>
    <row r="290" spans="1:50" ht="1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</row>
    <row r="291" spans="1:50" ht="1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</row>
    <row r="292" spans="1:50" ht="1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</row>
    <row r="293" spans="1:50" ht="1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</row>
    <row r="294" spans="1:50" ht="1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</row>
    <row r="295" spans="1:50" ht="1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</row>
    <row r="296" spans="1:50" ht="1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</row>
    <row r="297" spans="1:50" ht="1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</row>
    <row r="298" spans="1:50" ht="1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</row>
    <row r="299" spans="1:50" ht="1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</row>
    <row r="300" spans="1:50" ht="1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</row>
    <row r="301" spans="1:50" ht="1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</row>
    <row r="302" spans="1:50" ht="1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</row>
    <row r="303" spans="1:50" ht="1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</row>
    <row r="304" spans="1:50" ht="1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</row>
    <row r="305" spans="1:50" ht="1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</row>
    <row r="306" spans="1:50" ht="1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</row>
    <row r="307" spans="1:50" ht="1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</row>
    <row r="308" spans="1:50" ht="1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</row>
    <row r="309" spans="1:50" ht="1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</row>
    <row r="310" spans="1:50" ht="1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</row>
    <row r="311" spans="1:50" ht="1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</row>
    <row r="312" spans="1:50" ht="1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</row>
    <row r="313" spans="1:50" ht="1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</row>
    <row r="314" spans="1:50" ht="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</row>
    <row r="315" spans="1:50" ht="1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</row>
    <row r="316" spans="1:50" ht="1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</row>
    <row r="317" spans="1:50" ht="1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</row>
    <row r="318" spans="1:50" ht="1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</row>
    <row r="319" spans="1:50" ht="1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</row>
    <row r="320" spans="1:50" ht="1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</row>
    <row r="321" spans="1:50" ht="1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</row>
    <row r="322" spans="1:50" ht="1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</row>
    <row r="323" spans="1:50" ht="1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</row>
    <row r="324" spans="1:50" ht="1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</row>
    <row r="325" spans="1:50" ht="1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</row>
    <row r="326" spans="1:50" ht="1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</row>
    <row r="327" spans="1:50" ht="1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</row>
    <row r="328" spans="1:50" ht="1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</row>
    <row r="329" spans="1:50" ht="1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</row>
    <row r="330" spans="1:50" ht="1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</row>
    <row r="331" spans="1:50" ht="1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</row>
    <row r="332" spans="1:50" ht="1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</row>
    <row r="333" spans="1:50" ht="1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</row>
    <row r="334" spans="1:50" ht="1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</row>
    <row r="335" spans="1:50" ht="1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</row>
    <row r="336" spans="1:50" ht="1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</row>
    <row r="337" spans="1:50" ht="1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</row>
    <row r="338" spans="1:50" ht="1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</row>
    <row r="339" spans="1:50" ht="1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</row>
    <row r="340" spans="1:50" ht="1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</row>
    <row r="341" spans="1:50" ht="1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</row>
    <row r="342" spans="1:50" ht="1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</row>
    <row r="343" spans="1:50" ht="1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</row>
    <row r="344" spans="1:50" ht="1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</row>
    <row r="345" spans="1:50" ht="1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</row>
    <row r="346" spans="1:50" ht="1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</row>
    <row r="347" spans="1:50" ht="1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</row>
    <row r="348" spans="1:50" ht="1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</row>
    <row r="349" spans="1:50" ht="1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</row>
    <row r="350" spans="1:50" ht="1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</row>
    <row r="351" spans="1:50" ht="1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</row>
    <row r="352" spans="1:50" ht="1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</row>
    <row r="353" spans="1:50" ht="1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</row>
    <row r="354" spans="1:50" ht="1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</row>
    <row r="355" spans="1:50" ht="1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</row>
    <row r="356" spans="1:50" ht="1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</row>
    <row r="357" spans="1:50" ht="1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</row>
    <row r="358" spans="1:50" ht="1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</row>
    <row r="359" spans="1:50" ht="1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</row>
    <row r="360" spans="1:50" ht="1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</row>
    <row r="361" spans="1:50" ht="1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</row>
    <row r="362" spans="1:50" ht="1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</row>
    <row r="363" spans="1:50" ht="1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</row>
    <row r="364" spans="1:50" ht="1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</row>
    <row r="365" spans="1:50" ht="1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</row>
    <row r="366" spans="1:50" ht="1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</row>
    <row r="367" spans="1:50" ht="1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</row>
    <row r="368" spans="1:50" ht="1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</row>
    <row r="369" spans="1:50" ht="1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</row>
    <row r="370" spans="1:50" ht="1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</row>
    <row r="371" spans="1:50" ht="1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</row>
    <row r="372" spans="1:50" ht="1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</row>
    <row r="373" spans="1:50" ht="1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</row>
    <row r="374" spans="1:50" ht="1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</row>
    <row r="375" spans="1:50" ht="1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</row>
    <row r="376" spans="1:50" ht="1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</row>
    <row r="377" spans="1:50" ht="1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</row>
    <row r="378" spans="1:50" ht="1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</row>
    <row r="379" spans="1:50" ht="1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</row>
    <row r="380" spans="1:50" ht="1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</row>
    <row r="381" spans="1:50" ht="1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</row>
    <row r="382" spans="1:50" ht="1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</row>
    <row r="383" spans="1:50" ht="1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</row>
    <row r="384" spans="1:50" ht="1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</row>
    <row r="385" spans="1:50" ht="1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</row>
    <row r="386" spans="1:50" ht="1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</row>
    <row r="387" spans="1:50" ht="1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</row>
    <row r="388" spans="1:50" ht="1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</row>
    <row r="389" spans="1:50" ht="1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</row>
    <row r="390" spans="1:50" ht="1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</row>
    <row r="391" spans="1:50" ht="1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</row>
    <row r="392" spans="1:50" ht="1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</row>
    <row r="393" spans="1:50" ht="1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</row>
    <row r="394" spans="1:50" ht="1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</row>
    <row r="395" spans="1:50" ht="1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</row>
    <row r="396" spans="1:50" ht="1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</row>
    <row r="397" spans="1:50" ht="1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</row>
    <row r="398" spans="1:50" ht="1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</row>
    <row r="399" spans="1:50" ht="1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</row>
    <row r="400" spans="1:50" ht="1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</row>
    <row r="401" spans="1:50" ht="1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</row>
    <row r="402" spans="1:50" ht="1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</row>
    <row r="403" spans="1:50" ht="1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</row>
    <row r="404" spans="1:50" ht="1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</row>
    <row r="405" spans="1:50" ht="1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</row>
    <row r="406" spans="1:50" ht="1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</row>
    <row r="407" spans="1:50" ht="1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</row>
    <row r="408" spans="1:50" ht="1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</row>
    <row r="409" spans="1:50" ht="1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</row>
    <row r="410" spans="1:50" ht="1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</row>
    <row r="411" spans="1:50" ht="1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</row>
    <row r="412" spans="1:50" ht="1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</row>
    <row r="413" spans="1:50" ht="1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</row>
    <row r="414" spans="1:50" ht="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</row>
    <row r="415" spans="1:50" ht="1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</row>
    <row r="416" spans="1:50" ht="1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</row>
    <row r="417" spans="1:50" ht="1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</row>
    <row r="418" spans="1:50" ht="1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</row>
    <row r="419" spans="1:50" ht="1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</row>
    <row r="420" spans="1:50" ht="1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</row>
    <row r="421" spans="1:50" ht="1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</row>
    <row r="422" spans="1:50" ht="1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</row>
    <row r="423" spans="1:50" ht="1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</row>
    <row r="424" spans="1:50" ht="1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</row>
    <row r="425" spans="1:50" ht="1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</row>
    <row r="426" spans="1:50" ht="1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</row>
    <row r="427" spans="1:50" ht="1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</row>
    <row r="428" spans="1:50" ht="1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</row>
    <row r="429" spans="1:50" ht="1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</row>
    <row r="430" spans="1:50" ht="1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</row>
    <row r="431" spans="1:50" ht="1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</row>
    <row r="432" spans="1:50" ht="1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</row>
    <row r="433" spans="1:50" ht="1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</row>
    <row r="434" spans="1:50" ht="1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</row>
    <row r="435" spans="1:50" ht="1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</row>
    <row r="436" spans="1:50" ht="1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</row>
    <row r="437" spans="1:50" ht="1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</row>
    <row r="438" spans="1:50" ht="1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</row>
    <row r="439" spans="1:50" ht="1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</row>
    <row r="440" spans="1:50" ht="1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</row>
    <row r="441" spans="1:50" ht="1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</row>
    <row r="442" spans="1:50" ht="1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</row>
    <row r="443" spans="1:50" ht="1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</row>
    <row r="444" spans="1:50" ht="1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</row>
    <row r="445" spans="1:50" ht="1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</row>
    <row r="446" spans="1:50" ht="1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</row>
    <row r="447" spans="1:50" ht="1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</row>
    <row r="448" spans="1:50" ht="1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</row>
    <row r="449" spans="1:50" ht="1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</row>
    <row r="450" spans="1:50" ht="1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</row>
    <row r="451" spans="1:50" ht="1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</row>
    <row r="452" spans="1:50" ht="1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</row>
    <row r="453" spans="1:50" ht="1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</row>
    <row r="454" spans="1:50" ht="1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</row>
    <row r="455" spans="1:50" ht="1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</row>
    <row r="456" spans="1:50" ht="1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</row>
    <row r="457" spans="1:50" ht="1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</row>
    <row r="458" spans="1:50" ht="1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</row>
    <row r="459" spans="1:50" ht="1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</row>
    <row r="460" spans="1:50" ht="1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</row>
    <row r="461" spans="1:50" ht="1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</row>
    <row r="462" spans="1:50" ht="1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</row>
    <row r="463" spans="1:50" ht="1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</row>
    <row r="464" spans="1:50" ht="1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</row>
    <row r="465" spans="1:50" ht="1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</row>
    <row r="466" spans="1:50" ht="1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</row>
    <row r="467" spans="1:50" ht="1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</row>
    <row r="468" spans="1:50" ht="1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</row>
    <row r="469" spans="1:50" ht="1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</row>
    <row r="470" spans="1:50" ht="1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</row>
    <row r="471" spans="1:50" ht="1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</row>
    <row r="472" spans="1:50" ht="1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</row>
    <row r="473" spans="1:50" ht="1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</row>
    <row r="474" spans="1:50" ht="1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</row>
    <row r="475" spans="1:50" ht="1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</row>
    <row r="476" spans="1:50" ht="1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</row>
    <row r="477" spans="1:50" ht="1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</row>
    <row r="478" spans="1:50" ht="1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</row>
    <row r="479" spans="1:50" ht="1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</row>
    <row r="480" spans="1:50" ht="1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</row>
    <row r="481" spans="1:50" ht="1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</row>
    <row r="482" spans="1:50" ht="1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</row>
    <row r="483" spans="1:50" ht="1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</row>
    <row r="484" spans="1:50" ht="1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</row>
    <row r="485" spans="1:50" ht="1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</row>
    <row r="486" spans="1:50" ht="1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</row>
    <row r="487" spans="1:50" ht="1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</row>
    <row r="488" spans="1:50" ht="1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</row>
    <row r="489" spans="1:50" ht="1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</row>
    <row r="490" spans="1:50" ht="1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</row>
    <row r="491" spans="1:50" ht="1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</row>
    <row r="492" spans="1:50" ht="1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</row>
    <row r="493" spans="1:50" ht="1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</row>
    <row r="494" spans="1:50" ht="1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</row>
    <row r="495" spans="1:50" ht="1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</row>
    <row r="496" spans="1:50" ht="1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</row>
    <row r="497" spans="1:50" ht="1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</row>
    <row r="498" spans="1:50" ht="1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</row>
    <row r="499" spans="1:50" ht="1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</row>
    <row r="500" spans="1:50" ht="1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</row>
    <row r="501" spans="1:50" ht="1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</row>
    <row r="502" spans="1:50" ht="1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</row>
    <row r="503" spans="1:50" ht="1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</row>
    <row r="504" spans="1:50" ht="1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</row>
    <row r="505" spans="1:50" ht="1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</row>
    <row r="506" spans="1:50" ht="1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</row>
    <row r="507" spans="1:50" ht="1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</row>
    <row r="508" spans="1:50" ht="1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</row>
    <row r="509" spans="1:50" ht="1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</row>
    <row r="510" spans="1:50" ht="1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</row>
    <row r="511" spans="1:50" ht="1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</row>
    <row r="512" spans="1:50" ht="1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</row>
    <row r="513" spans="1:50" ht="1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</row>
    <row r="514" spans="1:50" ht="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</row>
    <row r="515" spans="1:50" ht="1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</row>
    <row r="516" spans="1:50" ht="1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</row>
    <row r="517" spans="1:50" ht="1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</row>
    <row r="518" spans="1:50" ht="1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</row>
    <row r="519" spans="1:50" ht="1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</row>
    <row r="520" spans="1:50" ht="1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</row>
    <row r="521" spans="1:50" ht="1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</row>
    <row r="522" spans="1:50" ht="1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</row>
    <row r="523" spans="1:50" ht="1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</row>
    <row r="524" spans="1:50" ht="1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</row>
    <row r="525" spans="1:50" ht="1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</row>
    <row r="526" spans="1:50" ht="1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</row>
    <row r="527" spans="1:50" ht="1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</row>
    <row r="528" spans="1:50" ht="1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</row>
    <row r="529" spans="1:50" ht="1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</row>
    <row r="530" spans="1:50" ht="1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</row>
    <row r="531" spans="1:50" ht="1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</row>
    <row r="532" spans="1:50" ht="1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</row>
    <row r="533" spans="1:50" ht="1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</row>
    <row r="534" spans="1:50" ht="1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</row>
    <row r="535" spans="1:50" ht="1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</row>
    <row r="536" spans="1:50" ht="1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</row>
    <row r="537" spans="1:50" ht="1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</row>
    <row r="538" spans="1:50" ht="1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</row>
    <row r="539" spans="1:50" ht="1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</row>
    <row r="540" spans="1:50" ht="1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</row>
    <row r="541" spans="1:50" ht="1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</row>
    <row r="542" spans="1:50" ht="1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</row>
    <row r="543" spans="1:50" ht="1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</row>
    <row r="544" spans="1:50" ht="1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</row>
    <row r="545" spans="1:50" ht="1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</row>
    <row r="546" spans="1:50" ht="1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</row>
    <row r="547" spans="1:50" ht="1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</row>
    <row r="548" spans="1:50" ht="1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</row>
    <row r="549" spans="1:50" ht="1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</row>
    <row r="550" spans="1:50" ht="1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</row>
    <row r="551" spans="1:50" ht="1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</row>
    <row r="552" spans="1:50" ht="1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</row>
    <row r="553" spans="1:50" ht="1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</row>
    <row r="554" spans="1:50" ht="1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</row>
    <row r="555" spans="1:50" ht="1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</row>
    <row r="556" spans="1:50" ht="1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</row>
    <row r="557" spans="1:50" ht="1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</row>
    <row r="558" spans="1:50" ht="1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</row>
    <row r="559" spans="1:50" ht="1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</row>
    <row r="560" spans="1:50" ht="1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</row>
    <row r="561" spans="1:50" ht="1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</row>
    <row r="562" spans="1:50" ht="1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</row>
    <row r="563" spans="1:50" ht="1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</row>
    <row r="564" spans="1:50" ht="1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</row>
    <row r="565" spans="1:50" ht="1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</row>
    <row r="566" spans="1:50" ht="1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</row>
    <row r="567" spans="1:50" ht="1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</row>
    <row r="568" spans="1:50" ht="1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</row>
    <row r="569" spans="1:50" ht="1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</row>
    <row r="570" spans="1:50" ht="1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</row>
    <row r="571" spans="1:50" ht="1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</row>
    <row r="572" spans="1:50" ht="1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</row>
    <row r="573" spans="1:50" ht="1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</row>
    <row r="574" spans="1:50" ht="1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</row>
    <row r="575" spans="1:50" ht="1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</row>
    <row r="576" spans="1:50" ht="1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</row>
    <row r="577" spans="1:50" ht="1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</row>
    <row r="578" spans="1:50" ht="1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</row>
    <row r="579" spans="1:50" ht="1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</row>
    <row r="580" spans="1:50" ht="1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</row>
    <row r="581" spans="1:50" ht="1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</row>
    <row r="582" spans="1:50" ht="1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</row>
    <row r="583" spans="1:50" ht="1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</row>
    <row r="584" spans="1:50" ht="1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</row>
    <row r="585" spans="1:50" ht="1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</row>
    <row r="586" spans="1:50" ht="1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</row>
    <row r="587" spans="1:50" ht="1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</row>
    <row r="588" spans="1:50" ht="1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</row>
    <row r="589" spans="1:50" ht="1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</row>
    <row r="590" spans="1:50" ht="1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</row>
    <row r="591" spans="1:50" ht="1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</row>
    <row r="592" spans="1:50" ht="1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</row>
    <row r="593" spans="1:50" ht="1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</row>
    <row r="594" spans="1:50" ht="1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</row>
    <row r="595" spans="1:50" ht="1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</row>
    <row r="596" spans="1:50" ht="1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</row>
    <row r="597" spans="1:50" ht="1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</row>
    <row r="598" spans="1:50" ht="1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</row>
    <row r="599" spans="1:50" ht="1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</row>
    <row r="600" spans="1:50" ht="1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</row>
    <row r="601" spans="1:50" ht="1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</row>
    <row r="602" spans="1:50" ht="1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</row>
    <row r="603" spans="1:50" ht="1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</row>
    <row r="604" spans="1:50" ht="1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</row>
    <row r="605" spans="1:50" ht="1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</row>
    <row r="606" spans="1:50" ht="1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</row>
    <row r="607" spans="1:50" ht="1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</row>
    <row r="608" spans="1:50" ht="1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</row>
    <row r="609" spans="1:50" ht="1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</row>
    <row r="610" spans="1:50" ht="14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</row>
    <row r="611" spans="1:50" ht="14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</row>
    <row r="612" spans="1:50" ht="14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</row>
    <row r="613" spans="1:50" ht="14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</row>
    <row r="614" spans="1:50" ht="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</row>
    <row r="615" spans="1:50" ht="14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</row>
    <row r="616" spans="1:50" ht="14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</row>
    <row r="617" spans="1:50" ht="14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</row>
    <row r="618" spans="1:50" ht="14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</row>
    <row r="619" spans="1:50" ht="14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</row>
    <row r="620" spans="1:50" ht="14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</row>
    <row r="621" spans="1:50" ht="14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</row>
    <row r="622" spans="1:50" ht="14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</row>
    <row r="623" spans="1:50" ht="14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</row>
    <row r="624" spans="1:50" ht="1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</row>
    <row r="625" spans="1:50" ht="14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</row>
    <row r="626" spans="1:50" ht="14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</row>
    <row r="627" spans="1:50" ht="14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</row>
    <row r="628" spans="1:50" ht="14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</row>
    <row r="629" spans="1:50" ht="14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</row>
    <row r="630" spans="1:50" ht="14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</row>
    <row r="631" spans="1:50" ht="14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</row>
    <row r="632" spans="1:50" ht="14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</row>
    <row r="633" spans="1:50" ht="14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</row>
    <row r="634" spans="1:50" ht="1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</row>
    <row r="635" spans="1:50" ht="14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</row>
    <row r="636" spans="1:50" ht="14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</row>
    <row r="637" spans="1:50" ht="14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</row>
    <row r="638" spans="1:50" ht="14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</row>
    <row r="639" spans="1:50" ht="14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</row>
    <row r="640" spans="1:50" ht="14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</row>
    <row r="641" spans="1:50" ht="14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</row>
    <row r="642" spans="1:50" ht="14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</row>
    <row r="643" spans="1:50" ht="14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</row>
    <row r="644" spans="1:50" ht="1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</row>
    <row r="645" spans="1:50" ht="14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</row>
    <row r="646" spans="1:50" ht="14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</row>
    <row r="647" spans="1:50" ht="14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</row>
    <row r="648" spans="1:50" ht="14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</row>
    <row r="649" spans="1:50" ht="14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</row>
    <row r="650" spans="1:50" ht="14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</row>
    <row r="651" spans="1:50" ht="14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</row>
    <row r="652" spans="1:50" ht="14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</row>
    <row r="653" spans="1:50" ht="14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</row>
    <row r="654" spans="1:50" ht="1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</row>
    <row r="655" spans="1:50" ht="14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</row>
    <row r="656" spans="1:50" ht="14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</row>
    <row r="657" spans="1:50" ht="14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</row>
    <row r="658" spans="1:50" ht="14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</row>
    <row r="659" spans="1:50" ht="14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</row>
    <row r="660" spans="1:50" ht="14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</row>
    <row r="661" spans="1:50" ht="14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</row>
    <row r="662" spans="1:50" ht="14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</row>
    <row r="663" spans="1:50" ht="14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</row>
    <row r="664" spans="1:50" ht="1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</row>
    <row r="665" spans="1:50" ht="14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</row>
    <row r="666" spans="1:50" ht="14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</row>
    <row r="667" spans="1:50" ht="14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</row>
    <row r="668" spans="1:50" ht="14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</row>
    <row r="669" spans="1:50" ht="14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</row>
    <row r="670" spans="1:50" ht="14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</row>
    <row r="671" spans="1:50" ht="14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</row>
    <row r="672" spans="1:50" ht="14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</row>
    <row r="673" spans="1:50" ht="14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</row>
    <row r="674" spans="1:50" ht="1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</row>
    <row r="675" spans="1:50" ht="14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</row>
    <row r="676" spans="1:50" ht="14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</row>
    <row r="677" spans="1:50" ht="14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</row>
    <row r="678" spans="1:50" ht="14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</row>
    <row r="679" spans="1:50" ht="14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</row>
    <row r="680" spans="1:50" ht="14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</row>
    <row r="681" spans="1:50" ht="14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</row>
    <row r="682" spans="1:50" ht="14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</row>
    <row r="683" spans="1:50" ht="14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</row>
    <row r="684" spans="1:50" ht="1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</row>
    <row r="685" spans="1:50" ht="14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</row>
    <row r="686" spans="1:50" ht="14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</row>
    <row r="687" spans="1:50" ht="14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</row>
    <row r="688" spans="1:50" ht="14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</row>
    <row r="689" spans="1:50" ht="14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</row>
    <row r="690" spans="1:50" ht="14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</row>
    <row r="691" spans="1:50" ht="14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</row>
    <row r="692" spans="1:50" ht="14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</row>
    <row r="693" spans="1:50" ht="14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</row>
    <row r="694" spans="1:50" ht="1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</row>
    <row r="695" spans="1:50" ht="14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</row>
    <row r="696" spans="1:50" ht="14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</row>
    <row r="697" spans="1:50" ht="14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</row>
    <row r="698" spans="1:50" ht="14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</row>
    <row r="699" spans="1:50" ht="14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</row>
    <row r="700" spans="1:50" ht="14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</row>
    <row r="701" spans="1:50" ht="14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</row>
    <row r="702" spans="1:50" ht="14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</row>
    <row r="703" spans="1:50" ht="14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</row>
    <row r="704" spans="1:50" ht="1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</row>
    <row r="705" spans="1:50" ht="14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</row>
    <row r="706" spans="1:50" ht="14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</row>
    <row r="707" spans="1:50" ht="14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</row>
    <row r="708" spans="1:50" ht="14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</row>
    <row r="709" spans="1:50" ht="14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</row>
    <row r="710" spans="1:50" ht="14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</row>
    <row r="711" spans="1:50" ht="14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</row>
    <row r="712" spans="1:50" ht="14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</row>
    <row r="713" spans="1:50" ht="14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</row>
    <row r="714" spans="1:50" ht="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</row>
    <row r="715" spans="1:50" ht="14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</row>
    <row r="716" spans="1:50" ht="14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</row>
    <row r="717" spans="1:50" ht="14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</row>
    <row r="718" spans="1:50" ht="14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</row>
    <row r="719" spans="1:50" ht="14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</row>
    <row r="720" spans="1:50" ht="14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</row>
    <row r="721" spans="1:50" ht="14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</row>
    <row r="722" spans="1:50" ht="14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</row>
    <row r="723" spans="1:50" ht="14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</row>
    <row r="724" spans="1:50" ht="1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</row>
    <row r="725" spans="1:50" ht="14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</row>
    <row r="726" spans="1:50" ht="14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</row>
    <row r="727" spans="1:50" ht="14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</row>
    <row r="728" spans="1:50" ht="14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</row>
    <row r="729" spans="1:50" ht="14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</row>
    <row r="730" spans="1:50" ht="14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</row>
    <row r="731" spans="1:50" ht="14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</row>
    <row r="732" spans="1:50" ht="14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</row>
    <row r="733" spans="1:50" ht="14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</row>
    <row r="734" spans="1:50" ht="1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</row>
    <row r="735" spans="1:50" ht="14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</row>
    <row r="736" spans="1:50" ht="14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</row>
    <row r="737" spans="1:50" ht="14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</row>
    <row r="738" spans="1:50" ht="14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</row>
    <row r="739" spans="1:50" ht="14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</row>
    <row r="740" spans="1:50" ht="14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</row>
    <row r="741" spans="1:50" ht="14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</row>
    <row r="742" spans="1:50" ht="14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</row>
    <row r="743" spans="1:50" ht="14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</row>
    <row r="744" spans="1:50" ht="1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</row>
    <row r="745" spans="1:50" ht="14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</row>
    <row r="746" spans="1:50" ht="14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</row>
    <row r="747" spans="1:50" ht="14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</row>
    <row r="748" spans="1:50" ht="14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</row>
    <row r="749" spans="1:50" ht="14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</row>
    <row r="750" spans="1:50" ht="14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</row>
    <row r="751" spans="1:50" ht="14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</row>
    <row r="752" spans="1:50" ht="14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</row>
    <row r="753" spans="1:50" ht="14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</row>
    <row r="754" spans="1:50" ht="1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</row>
    <row r="755" spans="1:50" ht="14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</row>
    <row r="756" spans="1:50" ht="14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</row>
    <row r="757" spans="1:50" ht="14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</row>
    <row r="758" spans="1:50" ht="14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</row>
    <row r="759" spans="1:50" ht="14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</row>
    <row r="760" spans="1:50" ht="14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</row>
    <row r="761" spans="1:50" ht="14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</row>
    <row r="762" spans="1:50" ht="14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</row>
    <row r="763" spans="1:50" ht="14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</row>
    <row r="764" spans="1:50" ht="1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</row>
    <row r="765" spans="1:50" ht="14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</row>
    <row r="766" spans="1:50" ht="14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</row>
    <row r="767" spans="1:50" ht="14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</row>
    <row r="768" spans="1:50" ht="14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</row>
    <row r="769" spans="1:50" ht="14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</row>
    <row r="770" spans="1:50" ht="14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</row>
    <row r="771" spans="1:50" ht="14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</row>
    <row r="772" spans="1:50" ht="14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</row>
    <row r="773" spans="1:50" ht="14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</row>
    <row r="774" spans="1:50" ht="1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</row>
    <row r="775" spans="1:50" ht="14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</row>
    <row r="776" spans="1:50" ht="14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</row>
    <row r="777" spans="1:50" ht="14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</row>
    <row r="778" spans="1:50" ht="14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</row>
    <row r="779" spans="1:50" ht="14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</row>
    <row r="780" spans="1:50" ht="14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</row>
    <row r="781" spans="1:50" ht="14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</row>
    <row r="782" spans="1:50" ht="14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</row>
    <row r="783" spans="1:50" ht="14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</row>
    <row r="784" spans="1:50" ht="1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</row>
    <row r="785" spans="1:50" ht="14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</row>
    <row r="786" spans="1:50" ht="14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</row>
    <row r="787" spans="1:50" ht="14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</row>
    <row r="788" spans="1:50" ht="14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</row>
    <row r="789" spans="1:50" ht="14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</row>
    <row r="790" spans="1:50" ht="14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</row>
    <row r="791" spans="1:50" ht="14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</row>
    <row r="792" spans="1:50" ht="14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</row>
    <row r="793" spans="1:50" ht="14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</row>
    <row r="794" spans="1:50" ht="1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</row>
    <row r="795" spans="1:50" ht="14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</row>
    <row r="796" spans="1:50" ht="14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</row>
    <row r="797" spans="1:50" ht="14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</row>
    <row r="798" spans="1:50" ht="14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</row>
    <row r="799" spans="1:50" ht="14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</row>
    <row r="800" spans="1:50" ht="14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</row>
    <row r="801" spans="1:50" ht="14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</row>
    <row r="802" spans="1:50" ht="14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</row>
    <row r="803" spans="1:50" ht="14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</row>
    <row r="804" spans="1:50" ht="1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</row>
    <row r="805" spans="1:50" ht="14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</row>
    <row r="806" spans="1:50" ht="14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</row>
    <row r="807" spans="1:50" ht="14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</row>
    <row r="808" spans="1:50" ht="14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</row>
    <row r="809" spans="1:50" ht="14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</row>
    <row r="810" spans="1:50" ht="14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</row>
    <row r="811" spans="1:50" ht="14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</row>
    <row r="812" spans="1:50" ht="14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</row>
    <row r="813" spans="1:50" ht="14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</row>
    <row r="814" spans="1:50" ht="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</row>
    <row r="815" spans="1:50" ht="14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</row>
    <row r="816" spans="1:50" ht="14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</row>
    <row r="817" spans="1:50" ht="14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</row>
    <row r="818" spans="1:50" ht="14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</row>
    <row r="819" spans="1:50" ht="14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</row>
    <row r="820" spans="1:50" ht="14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</row>
    <row r="821" spans="1:50" ht="14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</row>
    <row r="822" spans="1:50" ht="14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</row>
    <row r="823" spans="1:50" ht="14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</row>
    <row r="824" spans="1:50" ht="1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</row>
    <row r="825" spans="1:50" ht="14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</row>
    <row r="826" spans="1:50" ht="14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</row>
    <row r="827" spans="1:50" ht="14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</row>
    <row r="828" spans="1:50" ht="14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</row>
    <row r="829" spans="1:50" ht="14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</row>
    <row r="830" spans="1:50" ht="14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</row>
    <row r="831" spans="1:50" ht="14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</row>
    <row r="832" spans="1:50" ht="14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</row>
    <row r="833" spans="1:50" ht="14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</row>
    <row r="834" spans="1:50" ht="1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</row>
    <row r="835" spans="1:50" ht="14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</row>
    <row r="836" spans="1:50" ht="14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</row>
    <row r="837" spans="1:50" ht="14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</row>
    <row r="838" spans="1:50" ht="14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</row>
    <row r="839" spans="1:50" ht="14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</row>
    <row r="840" spans="1:50" ht="14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</row>
    <row r="841" spans="1:50" ht="14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</row>
    <row r="842" spans="1:50" ht="14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</row>
    <row r="843" spans="1:50" ht="14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</row>
    <row r="844" spans="1:50" ht="1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</row>
    <row r="845" spans="1:50" ht="14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</row>
    <row r="846" spans="1:50" ht="14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</row>
    <row r="847" spans="1:50" ht="14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</row>
    <row r="848" spans="1:50" ht="14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</row>
    <row r="849" spans="1:50" ht="14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</row>
    <row r="850" spans="1:50" ht="14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</row>
    <row r="851" spans="1:50" ht="14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</row>
    <row r="852" spans="1:50" ht="14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</row>
    <row r="853" spans="1:50" ht="14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</row>
    <row r="854" spans="1:50" ht="1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</row>
    <row r="855" spans="1:50" ht="14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</row>
    <row r="856" spans="1:50" ht="14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</row>
    <row r="857" spans="1:50" ht="14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</row>
    <row r="858" spans="1:50" ht="14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</row>
    <row r="859" spans="1:50" ht="14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</row>
    <row r="860" spans="1:50" ht="14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</row>
    <row r="861" spans="1:50" ht="14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</row>
    <row r="862" spans="1:50" ht="14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</row>
    <row r="863" spans="1:50" ht="14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</row>
    <row r="864" spans="1:50" ht="1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</row>
    <row r="865" spans="1:50" ht="1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</row>
    <row r="866" spans="1:50" ht="14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</row>
    <row r="867" spans="1:50" ht="14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</row>
    <row r="868" spans="1:50" ht="14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</row>
    <row r="869" spans="1:50" ht="1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</row>
    <row r="870" spans="1:50" ht="14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</row>
    <row r="871" spans="1:50" ht="1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</row>
    <row r="872" spans="1:50" ht="14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</row>
    <row r="873" spans="1:50" ht="1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</row>
    <row r="874" spans="1:50" ht="1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</row>
    <row r="875" spans="1:50" ht="1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</row>
    <row r="876" spans="1:50" ht="14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</row>
    <row r="877" spans="1:50" ht="14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</row>
    <row r="878" spans="1:50" ht="14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</row>
    <row r="879" spans="1:50" ht="14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</row>
    <row r="880" spans="1:50" ht="14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</row>
    <row r="881" spans="1:50" ht="14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</row>
    <row r="882" spans="1:50" ht="14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</row>
    <row r="883" spans="1:50" ht="14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</row>
    <row r="884" spans="1:50" ht="1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</row>
    <row r="885" spans="1:50" ht="14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</row>
    <row r="886" spans="1:50" ht="14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</row>
    <row r="887" spans="1:50" ht="14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</row>
    <row r="888" spans="1:50" ht="14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</row>
    <row r="889" spans="1:50" ht="14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</row>
    <row r="890" spans="1:50" ht="14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</row>
    <row r="891" spans="1:50" ht="14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</row>
    <row r="892" spans="1:50" ht="14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</row>
    <row r="893" spans="1:50" ht="14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</row>
    <row r="894" spans="1:50" ht="1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</row>
    <row r="895" spans="1:50" ht="14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</row>
    <row r="896" spans="1:50" ht="14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</row>
    <row r="897" spans="1:50" ht="14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</row>
    <row r="898" spans="1:50" ht="14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</row>
    <row r="899" spans="1:50" ht="14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</row>
    <row r="900" spans="1:50" ht="14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</row>
    <row r="901" spans="1:50" ht="14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</row>
    <row r="902" spans="1:50" ht="14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</row>
    <row r="903" spans="1:50" ht="14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</row>
    <row r="904" spans="1:50" ht="1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</row>
    <row r="905" spans="1:50" ht="14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</row>
    <row r="906" spans="1:50" ht="14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</row>
    <row r="907" spans="1:50" ht="14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</row>
    <row r="908" spans="1:50" ht="14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</row>
    <row r="909" spans="1:50" ht="14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</row>
    <row r="910" spans="1:50" ht="14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</row>
    <row r="911" spans="1:50" ht="14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</row>
    <row r="912" spans="1:50" ht="14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</row>
    <row r="913" spans="1:50" ht="14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</row>
    <row r="914" spans="1:50" ht="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</row>
    <row r="915" spans="1:50" ht="14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</row>
    <row r="916" spans="1:50" ht="1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</row>
    <row r="917" spans="1:50" ht="1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</row>
    <row r="918" spans="1:50" ht="1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</row>
    <row r="919" spans="1:50" ht="1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</row>
    <row r="920" spans="1:50" ht="1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</row>
    <row r="921" spans="1:50" ht="1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</row>
    <row r="922" spans="1:50" ht="1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</row>
    <row r="923" spans="1:50" ht="1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</row>
    <row r="924" spans="1:50" ht="1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</row>
    <row r="925" spans="1:50" ht="14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</row>
    <row r="926" spans="1:50" ht="14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</row>
    <row r="927" spans="1:50" ht="14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</row>
    <row r="928" spans="1:50" ht="14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</row>
    <row r="929" spans="1:50" ht="14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</row>
    <row r="930" spans="1:50" ht="14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</row>
    <row r="931" spans="1:50" ht="14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</row>
    <row r="932" spans="1:50" ht="14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</row>
    <row r="933" spans="1:50" ht="14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</row>
    <row r="934" spans="1:50" ht="1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</row>
    <row r="935" spans="1:50" ht="14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</row>
    <row r="936" spans="1:50" ht="14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</row>
    <row r="937" spans="1:50" ht="14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</row>
    <row r="938" spans="1:50" ht="14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</row>
    <row r="939" spans="1:50" ht="14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</row>
    <row r="940" spans="1:50" ht="14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</row>
    <row r="941" spans="1:50" ht="14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</row>
    <row r="942" spans="1:50" ht="14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</row>
    <row r="943" spans="1:50" ht="14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</row>
    <row r="944" spans="1:50" ht="1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</row>
    <row r="945" spans="1:50" ht="14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</row>
    <row r="946" spans="1:50" ht="14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</row>
    <row r="947" spans="1:50" ht="14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</row>
    <row r="948" spans="1:50" ht="14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</row>
    <row r="949" spans="1:50" ht="14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</row>
    <row r="950" spans="1:50" ht="14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</row>
    <row r="951" spans="1:50" ht="14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</row>
    <row r="952" spans="1:50" ht="14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</row>
    <row r="953" spans="1:50" ht="14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</row>
    <row r="954" spans="1:50" ht="1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</row>
    <row r="955" spans="1:50" ht="14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</row>
    <row r="956" spans="1:50" ht="14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</row>
    <row r="957" spans="1:50" ht="14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</row>
    <row r="958" spans="1:50" ht="14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</row>
    <row r="959" spans="1:50" ht="14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</row>
    <row r="960" spans="1:50" ht="14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</row>
    <row r="961" spans="1:50" ht="14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</row>
    <row r="962" spans="1:50" ht="14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</row>
    <row r="963" spans="1:50" ht="14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</row>
    <row r="964" spans="1:50" ht="1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</row>
    <row r="965" spans="1:50" ht="14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</row>
    <row r="966" spans="1:50" ht="14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</row>
    <row r="967" spans="1:50" ht="14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</row>
    <row r="968" spans="1:50" ht="14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</row>
    <row r="969" spans="1:50" ht="14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</row>
    <row r="970" spans="1:50" ht="14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</row>
    <row r="971" spans="1:50" ht="14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</row>
    <row r="972" spans="1:50" ht="14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</row>
    <row r="973" spans="1:50" ht="14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</row>
    <row r="974" spans="1:50" ht="1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</row>
    <row r="975" spans="1:50" ht="14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</row>
    <row r="976" spans="1:50" ht="14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</row>
    <row r="977" spans="1:50" ht="14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</row>
    <row r="978" spans="1:50" ht="14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</row>
    <row r="979" spans="1:50" ht="14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</row>
    <row r="980" spans="1:50" ht="14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</row>
    <row r="981" spans="1:50" ht="14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</row>
    <row r="982" spans="1:50" ht="14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</row>
    <row r="983" spans="1:50" ht="14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</row>
    <row r="984" spans="1:50" ht="1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</row>
    <row r="985" spans="1:50" ht="14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</row>
    <row r="986" spans="1:50" ht="14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</row>
    <row r="987" spans="1:50" ht="14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</row>
    <row r="988" spans="1:50" ht="14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</row>
    <row r="989" spans="1:50" ht="14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</row>
    <row r="990" spans="1:50" ht="14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</row>
    <row r="991" spans="1:50" ht="14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</row>
    <row r="992" spans="1:50" ht="14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</row>
    <row r="993" spans="1:50" ht="14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</row>
    <row r="994" spans="1:50" ht="1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</row>
  </sheetData>
  <mergeCells count="54">
    <mergeCell ref="B55:C55"/>
    <mergeCell ref="B56:C56"/>
    <mergeCell ref="B57:C57"/>
    <mergeCell ref="B16:B29"/>
    <mergeCell ref="C21:C31"/>
    <mergeCell ref="B30:B31"/>
    <mergeCell ref="B33:B46"/>
    <mergeCell ref="C33:C37"/>
    <mergeCell ref="C38:C48"/>
    <mergeCell ref="B47:B48"/>
    <mergeCell ref="B50:C50"/>
    <mergeCell ref="B51:C51"/>
    <mergeCell ref="B52:C52"/>
    <mergeCell ref="B53:C53"/>
    <mergeCell ref="B54:C54"/>
    <mergeCell ref="B4:C14"/>
    <mergeCell ref="C16:C20"/>
    <mergeCell ref="E16:F16"/>
    <mergeCell ref="H16:J16"/>
    <mergeCell ref="B2:C2"/>
    <mergeCell ref="D2:F2"/>
    <mergeCell ref="I4:J4"/>
    <mergeCell ref="I5:J5"/>
    <mergeCell ref="I6:J6"/>
    <mergeCell ref="I7:J7"/>
    <mergeCell ref="E20:F20"/>
    <mergeCell ref="I8:J8"/>
    <mergeCell ref="I9:J9"/>
    <mergeCell ref="E17:F17"/>
    <mergeCell ref="E18:F18"/>
    <mergeCell ref="E19:F19"/>
    <mergeCell ref="K10:K11"/>
    <mergeCell ref="I10:J11"/>
    <mergeCell ref="I12:J13"/>
    <mergeCell ref="K12:K13"/>
    <mergeCell ref="K54:K57"/>
    <mergeCell ref="K50:K53"/>
    <mergeCell ref="H17:J17"/>
    <mergeCell ref="E36:F36"/>
    <mergeCell ref="E37:F37"/>
    <mergeCell ref="D50:G50"/>
    <mergeCell ref="I50:J52"/>
    <mergeCell ref="D51:G51"/>
    <mergeCell ref="F52:G53"/>
    <mergeCell ref="F54:G55"/>
    <mergeCell ref="I54:J56"/>
    <mergeCell ref="D56:G57"/>
    <mergeCell ref="I57:J57"/>
    <mergeCell ref="I53:J53"/>
    <mergeCell ref="E33:F33"/>
    <mergeCell ref="H33:J33"/>
    <mergeCell ref="E34:F34"/>
    <mergeCell ref="H34:J34"/>
    <mergeCell ref="E35:F35"/>
  </mergeCells>
  <phoneticPr fontId="17"/>
  <dataValidations count="15">
    <dataValidation type="list" allowBlank="1" showErrorMessage="1" sqref="G13" xr:uid="{00000000-0002-0000-0A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K9" xr:uid="{00000000-0002-0000-0A00-000001000000}">
      <formula1>"試合得点,功績"</formula1>
    </dataValidation>
    <dataValidation type="list" allowBlank="1" showErrorMessage="1" sqref="E55" xr:uid="{00000000-0002-0000-0A00-000002000000}">
      <formula1>"インターナショナル,コンチネンタル,全柔連S,全柔連A,全柔連B,全柔連C"</formula1>
    </dataValidation>
    <dataValidation type="list" allowBlank="1" showErrorMessage="1" sqref="E14" xr:uid="{00000000-0002-0000-0A00-000003000000}">
      <formula1>"五段,六段,七段"</formula1>
    </dataValidation>
    <dataValidation type="list" allowBlank="1" showErrorMessage="1" sqref="K5" xr:uid="{00000000-0002-0000-0A00-000004000000}">
      <formula1>"七段,八段"</formula1>
    </dataValidation>
    <dataValidation type="list" allowBlank="1" showErrorMessage="1" sqref="E22:E31 E39:E48" xr:uid="{00000000-0002-0000-0A00-000005000000}">
      <formula1>"全国高段者大会,地区高段者大会,府県高段者大会,日本ベテランズ国際柔道大会,全国柔道整復師高段者大会"</formula1>
    </dataValidation>
    <dataValidation type="list" allowBlank="1" showErrorMessage="1" sqref="I22:I31 I39:I48" xr:uid="{00000000-0002-0000-0A00-000006000000}">
      <formula1>"◯,×,△"</formula1>
    </dataValidation>
    <dataValidation type="list" allowBlank="1" showErrorMessage="1" sqref="K12 B30 B47 B53 I53 B55 B57 I57" xr:uid="{00000000-0002-0000-0A00-000008000000}">
      <formula1>"秀,優,良,可"</formula1>
    </dataValidation>
    <dataValidation type="list" allowBlank="1" showErrorMessage="1" sqref="G17:G20 G34:G37" xr:uid="{00000000-0002-0000-0A00-000009000000}">
      <formula1>"優勝,2位,3位,出場"</formula1>
    </dataValidation>
    <dataValidation type="list" allowBlank="1" showErrorMessage="1" sqref="D2" xr:uid="{00000000-0002-0000-0A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53" xr:uid="{00000000-0002-0000-0A00-00000B000000}">
      <formula1>"投の形（手・腰・足）,投の形,固の形,柔の形,極の形,講道館護身術,五の形,古式の形"</formula1>
    </dataValidation>
    <dataValidation type="list" allowBlank="1" showErrorMessage="1" sqref="E53" xr:uid="{00000000-0002-0000-0A00-00000C000000}">
      <formula1>"秀,優,良,可,不可"</formula1>
    </dataValidation>
    <dataValidation type="list" allowBlank="1" showErrorMessage="1" sqref="H22:H31 H39:H48" xr:uid="{00000000-0002-0000-0A00-00000D000000}">
      <formula1>"初段,弐段,参段,四段,五段,六段,七段,八段"</formula1>
    </dataValidation>
    <dataValidation type="list" allowBlank="1" showErrorMessage="1" sqref="E8" xr:uid="{00000000-0002-0000-0A00-00000E000000}">
      <formula1>"有,無"</formula1>
    </dataValidation>
    <dataValidation type="list" allowBlank="1" showErrorMessage="1" sqref="G10" xr:uid="{00000000-0002-0000-0A00-00000F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7000000}">
          <x14:formula1>
            <xm:f>リスト表!$E$3:$E$112</xm:f>
          </x14:formula1>
          <xm:sqref>K4</xm:sqref>
        </x14:dataValidation>
        <x14:dataValidation type="list" allowBlank="1" showErrorMessage="1" xr:uid="{0F9C308D-4DB7-4D28-AFA4-28CBA775DD45}">
          <x14:formula1>
            <xm:f>リスト表!$E$3:$E$113</xm:f>
          </x14:formula1>
          <xm:sqref>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972"/>
  <sheetViews>
    <sheetView showGridLines="0" workbookViewId="0">
      <selection activeCell="C1" sqref="C1"/>
    </sheetView>
  </sheetViews>
  <sheetFormatPr defaultColWidth="12.54296875" defaultRowHeight="15.75" customHeight="1"/>
  <cols>
    <col min="1" max="1" width="2" style="6" customWidth="1"/>
    <col min="2" max="2" width="11.26953125" style="6" bestFit="1" customWidth="1"/>
    <col min="3" max="3" width="24.26953125" style="6" customWidth="1"/>
    <col min="4" max="4" width="28.54296875" style="6" customWidth="1"/>
    <col min="5" max="5" width="22.7265625" style="6" customWidth="1"/>
    <col min="6" max="6" width="28.54296875" style="6" customWidth="1"/>
    <col min="7" max="9" width="11" style="6" bestFit="1" customWidth="1"/>
    <col min="10" max="10" width="34.26953125" style="6" customWidth="1"/>
    <col min="11" max="11" width="18.7265625" style="6" customWidth="1"/>
    <col min="12" max="16384" width="12.54296875" style="6"/>
  </cols>
  <sheetData>
    <row r="1" spans="1:10" ht="35">
      <c r="D1" s="7"/>
      <c r="E1" s="8"/>
      <c r="F1" s="9" t="s">
        <v>17</v>
      </c>
      <c r="G1" s="8"/>
      <c r="H1" s="10"/>
      <c r="I1" s="10"/>
    </row>
    <row r="2" spans="1:10" ht="35">
      <c r="A2" s="11"/>
      <c r="B2" s="12" t="s">
        <v>18</v>
      </c>
      <c r="C2" s="133"/>
      <c r="D2" s="134"/>
      <c r="E2" s="135"/>
      <c r="H2" s="10"/>
      <c r="I2" s="13" t="s">
        <v>0</v>
      </c>
      <c r="J2" s="14"/>
    </row>
    <row r="3" spans="1:10" ht="14.25" customHeight="1">
      <c r="A3" s="8"/>
      <c r="B3" s="8"/>
      <c r="C3" s="8"/>
      <c r="D3" s="8"/>
      <c r="E3" s="8"/>
      <c r="F3" s="8"/>
      <c r="H3" s="8"/>
      <c r="I3" s="8"/>
    </row>
    <row r="4" spans="1:10" ht="22.5" customHeight="1">
      <c r="A4" s="15"/>
      <c r="B4" s="136" t="s">
        <v>19</v>
      </c>
      <c r="C4" s="16" t="s">
        <v>2</v>
      </c>
      <c r="D4" s="17"/>
      <c r="E4" s="16" t="s">
        <v>20</v>
      </c>
      <c r="F4" s="18"/>
      <c r="H4" s="119" t="s">
        <v>14</v>
      </c>
      <c r="I4" s="120"/>
      <c r="J4" s="19"/>
    </row>
    <row r="5" spans="1:10" ht="22.5" customHeight="1">
      <c r="A5" s="15"/>
      <c r="B5" s="137"/>
      <c r="C5" s="18" t="s">
        <v>21</v>
      </c>
      <c r="D5" s="18"/>
      <c r="E5" s="16" t="s">
        <v>22</v>
      </c>
      <c r="F5" s="18"/>
      <c r="H5" s="121" t="s">
        <v>23</v>
      </c>
      <c r="I5" s="115"/>
      <c r="J5" s="37" t="s">
        <v>1</v>
      </c>
    </row>
    <row r="6" spans="1:10" ht="22.5" customHeight="1">
      <c r="A6" s="15"/>
      <c r="B6" s="137"/>
      <c r="C6" s="20" t="s">
        <v>24</v>
      </c>
      <c r="D6" s="20"/>
      <c r="E6" s="20" t="s">
        <v>25</v>
      </c>
      <c r="F6" s="18"/>
      <c r="H6" s="119" t="s">
        <v>6</v>
      </c>
      <c r="I6" s="120"/>
      <c r="J6" s="21"/>
    </row>
    <row r="7" spans="1:10" ht="22.5" customHeight="1">
      <c r="A7" s="15"/>
      <c r="B7" s="137"/>
      <c r="C7" s="20" t="s">
        <v>26</v>
      </c>
      <c r="D7" s="22"/>
      <c r="E7" s="23" t="s">
        <v>27</v>
      </c>
      <c r="F7" s="21"/>
      <c r="H7" s="119" t="s">
        <v>7</v>
      </c>
      <c r="I7" s="120"/>
      <c r="J7" s="21"/>
    </row>
    <row r="8" spans="1:10" ht="22.5" customHeight="1">
      <c r="A8" s="15"/>
      <c r="B8" s="137"/>
      <c r="C8" s="11" t="s">
        <v>28</v>
      </c>
      <c r="D8" s="19"/>
      <c r="E8" s="23" t="s">
        <v>29</v>
      </c>
      <c r="F8" s="18"/>
      <c r="H8" s="119" t="s">
        <v>3</v>
      </c>
      <c r="I8" s="120"/>
      <c r="J8" s="1" t="str">
        <f>DATEDIF(DATE(YEAR(J7),MONTH(J7),1), DATE(YEAR($J$2),MONTH($J$2),1), "Y") &amp; "年" &amp; DATEDIF(DATE(YEAR(J7),MONTH(J7),1), DATE(YEAR($J$2),MONTH($J$2),1), "YM") &amp; "ヶ月"</f>
        <v>0年0ヶ月</v>
      </c>
    </row>
    <row r="9" spans="1:10" ht="22.5" customHeight="1">
      <c r="A9" s="15"/>
      <c r="B9" s="137"/>
      <c r="C9" s="18" t="s">
        <v>8</v>
      </c>
      <c r="D9" s="21"/>
      <c r="E9" s="18" t="s">
        <v>30</v>
      </c>
      <c r="F9" s="2" t="str">
        <f>DATEDIF(D9, $J$2, "Y") &amp; "歳" &amp; DATEDIF(D9, $J$2, "YM") &amp; "ヶ月"</f>
        <v>0歳0ヶ月</v>
      </c>
      <c r="H9" s="126" t="s">
        <v>31</v>
      </c>
      <c r="I9" s="120"/>
      <c r="J9" s="24"/>
    </row>
    <row r="10" spans="1:10" ht="22.5" customHeight="1">
      <c r="A10" s="15"/>
      <c r="B10" s="137"/>
      <c r="C10" s="18" t="s">
        <v>11</v>
      </c>
      <c r="D10" s="18"/>
      <c r="E10" s="16" t="s">
        <v>32</v>
      </c>
      <c r="F10" s="19"/>
      <c r="H10" s="127" t="s">
        <v>33</v>
      </c>
      <c r="I10" s="111"/>
      <c r="J10" s="143" t="s">
        <v>310</v>
      </c>
    </row>
    <row r="11" spans="1:10" ht="22.5" customHeight="1">
      <c r="A11" s="15"/>
      <c r="B11" s="137"/>
      <c r="C11" s="16" t="s">
        <v>12</v>
      </c>
      <c r="D11" s="16"/>
      <c r="E11" s="16" t="s">
        <v>9</v>
      </c>
      <c r="F11" s="18"/>
      <c r="H11" s="114"/>
      <c r="I11" s="115"/>
      <c r="J11" s="144"/>
    </row>
    <row r="12" spans="1:10" ht="22.5" customHeight="1">
      <c r="A12" s="15"/>
      <c r="B12" s="137"/>
      <c r="C12" s="18" t="s">
        <v>34</v>
      </c>
      <c r="D12" s="18"/>
      <c r="E12" s="16" t="s">
        <v>10</v>
      </c>
      <c r="F12" s="18"/>
      <c r="H12" s="122" t="s">
        <v>35</v>
      </c>
      <c r="I12" s="123"/>
      <c r="J12" s="130"/>
    </row>
    <row r="13" spans="1:10" ht="22.5" customHeight="1">
      <c r="A13" s="15"/>
      <c r="B13" s="137"/>
      <c r="C13" s="16" t="s">
        <v>36</v>
      </c>
      <c r="D13" s="25"/>
      <c r="E13" s="18" t="s">
        <v>13</v>
      </c>
      <c r="F13" s="19"/>
      <c r="H13" s="124"/>
      <c r="I13" s="125"/>
      <c r="J13" s="131"/>
    </row>
    <row r="14" spans="1:10" ht="22.5" customHeight="1">
      <c r="A14" s="15"/>
      <c r="B14" s="129"/>
      <c r="C14" s="18" t="s">
        <v>5</v>
      </c>
      <c r="D14" s="1" t="s">
        <v>37</v>
      </c>
      <c r="E14" s="16" t="s">
        <v>15</v>
      </c>
      <c r="F14" s="17"/>
      <c r="H14" s="26"/>
      <c r="I14" s="26"/>
      <c r="J14" s="26"/>
    </row>
    <row r="15" spans="1:10" ht="22.5" customHeight="1"/>
    <row r="16" spans="1:10" ht="15.5">
      <c r="A16" s="15"/>
      <c r="B16" s="136" t="s">
        <v>38</v>
      </c>
      <c r="C16" s="20" t="s">
        <v>39</v>
      </c>
      <c r="D16" s="20" t="s">
        <v>40</v>
      </c>
      <c r="E16" s="20" t="s">
        <v>41</v>
      </c>
      <c r="F16" s="20" t="s">
        <v>42</v>
      </c>
      <c r="G16" s="20" t="s">
        <v>43</v>
      </c>
      <c r="H16" s="20" t="s">
        <v>44</v>
      </c>
    </row>
    <row r="17" spans="1:10" ht="15.5">
      <c r="A17" s="15"/>
      <c r="B17" s="137"/>
      <c r="C17" s="29"/>
      <c r="D17" s="30"/>
      <c r="E17" s="54"/>
      <c r="F17" s="55"/>
      <c r="G17" s="30"/>
      <c r="H17" s="49"/>
    </row>
    <row r="18" spans="1:10" ht="15.5">
      <c r="A18" s="15"/>
      <c r="B18" s="137"/>
      <c r="C18" s="29"/>
      <c r="D18" s="30"/>
      <c r="E18" s="33"/>
      <c r="F18" s="31"/>
      <c r="G18" s="30"/>
      <c r="H18" s="49"/>
    </row>
    <row r="19" spans="1:10" ht="15.5">
      <c r="A19" s="15"/>
      <c r="B19" s="137"/>
      <c r="C19" s="29"/>
      <c r="D19" s="30"/>
      <c r="E19" s="33"/>
      <c r="F19" s="31"/>
      <c r="G19" s="30"/>
      <c r="H19" s="49"/>
    </row>
    <row r="20" spans="1:10" ht="15.5">
      <c r="A20" s="15"/>
      <c r="B20" s="137"/>
      <c r="C20" s="29"/>
      <c r="D20" s="30"/>
      <c r="E20" s="33"/>
      <c r="F20" s="31"/>
      <c r="G20" s="30"/>
      <c r="H20" s="49"/>
    </row>
    <row r="21" spans="1:10" ht="15.5">
      <c r="A21" s="15"/>
      <c r="B21" s="137"/>
      <c r="C21" s="29"/>
      <c r="D21" s="30"/>
      <c r="E21" s="33"/>
      <c r="F21" s="31"/>
      <c r="G21" s="30"/>
      <c r="H21" s="49"/>
    </row>
    <row r="22" spans="1:10" ht="15.5">
      <c r="A22" s="15"/>
      <c r="B22" s="137"/>
      <c r="C22" s="29"/>
      <c r="D22" s="30"/>
      <c r="E22" s="33"/>
      <c r="F22" s="31"/>
      <c r="G22" s="30"/>
      <c r="H22" s="49"/>
    </row>
    <row r="23" spans="1:10" ht="15.5">
      <c r="A23" s="15"/>
      <c r="B23" s="137"/>
      <c r="C23" s="29"/>
      <c r="D23" s="30"/>
      <c r="E23" s="33"/>
      <c r="F23" s="31"/>
      <c r="G23" s="30"/>
      <c r="H23" s="49"/>
    </row>
    <row r="24" spans="1:10" ht="15.5">
      <c r="A24" s="15"/>
      <c r="B24" s="137"/>
      <c r="C24" s="29"/>
      <c r="D24" s="30"/>
      <c r="E24" s="33"/>
      <c r="F24" s="31"/>
      <c r="G24" s="30"/>
      <c r="H24" s="49"/>
    </row>
    <row r="25" spans="1:10" ht="15.5">
      <c r="A25" s="15"/>
      <c r="B25" s="137"/>
      <c r="C25" s="29"/>
      <c r="D25" s="30"/>
      <c r="E25" s="33"/>
      <c r="F25" s="31"/>
      <c r="G25" s="30"/>
      <c r="H25" s="49"/>
    </row>
    <row r="26" spans="1:10" ht="15.5">
      <c r="A26" s="15"/>
      <c r="B26" s="129"/>
      <c r="C26" s="29"/>
      <c r="D26" s="30"/>
      <c r="E26" s="33"/>
      <c r="F26" s="31"/>
      <c r="G26" s="30"/>
      <c r="H26" s="49"/>
    </row>
    <row r="27" spans="1:10" ht="22.5" customHeight="1">
      <c r="A27" s="8"/>
      <c r="B27" s="8"/>
      <c r="C27" s="8"/>
      <c r="D27" s="8"/>
      <c r="E27" s="8"/>
      <c r="F27" s="8"/>
    </row>
    <row r="28" spans="1:10" ht="82.5" customHeight="1">
      <c r="A28" s="15"/>
      <c r="B28" s="16" t="s">
        <v>51</v>
      </c>
      <c r="C28" s="138" t="s">
        <v>313</v>
      </c>
      <c r="D28" s="139"/>
      <c r="E28" s="139"/>
      <c r="F28" s="120"/>
      <c r="H28" s="132" t="s">
        <v>52</v>
      </c>
      <c r="I28" s="111"/>
      <c r="J28" s="116" t="s">
        <v>310</v>
      </c>
    </row>
    <row r="29" spans="1:10" ht="82.5" customHeight="1">
      <c r="A29" s="15"/>
      <c r="B29" s="16" t="s">
        <v>53</v>
      </c>
      <c r="C29" s="138" t="s">
        <v>309</v>
      </c>
      <c r="D29" s="139"/>
      <c r="E29" s="139"/>
      <c r="F29" s="120"/>
      <c r="H29" s="112"/>
      <c r="I29" s="113"/>
      <c r="J29" s="117"/>
    </row>
    <row r="30" spans="1:10" ht="41.25" customHeight="1">
      <c r="A30" s="15"/>
      <c r="B30" s="136" t="s">
        <v>54</v>
      </c>
      <c r="C30" s="18" t="s">
        <v>55</v>
      </c>
      <c r="D30" s="105"/>
      <c r="E30" s="140" t="s">
        <v>308</v>
      </c>
      <c r="F30" s="111"/>
      <c r="H30" s="112"/>
      <c r="I30" s="113"/>
      <c r="J30" s="117"/>
    </row>
    <row r="31" spans="1:10" ht="41.25" customHeight="1">
      <c r="A31" s="15"/>
      <c r="B31" s="129"/>
      <c r="C31" s="1" t="s">
        <v>4</v>
      </c>
      <c r="D31" s="19"/>
      <c r="E31" s="114"/>
      <c r="F31" s="115"/>
      <c r="H31" s="114"/>
      <c r="I31" s="115"/>
      <c r="J31" s="118"/>
    </row>
    <row r="32" spans="1:10" ht="41.25" customHeight="1">
      <c r="A32" s="15"/>
      <c r="B32" s="136" t="s">
        <v>56</v>
      </c>
      <c r="C32" s="18" t="s">
        <v>57</v>
      </c>
      <c r="D32" s="106"/>
      <c r="E32" s="140" t="s">
        <v>308</v>
      </c>
      <c r="F32" s="111"/>
      <c r="H32" s="110" t="s">
        <v>58</v>
      </c>
      <c r="I32" s="111"/>
      <c r="J32" s="116" t="s">
        <v>310</v>
      </c>
    </row>
    <row r="33" spans="1:11" ht="41.25" customHeight="1">
      <c r="A33" s="15"/>
      <c r="B33" s="129"/>
      <c r="C33" s="18" t="s">
        <v>59</v>
      </c>
      <c r="D33" s="34"/>
      <c r="E33" s="114"/>
      <c r="F33" s="115"/>
      <c r="H33" s="112"/>
      <c r="I33" s="113"/>
      <c r="J33" s="117"/>
    </row>
    <row r="34" spans="1:11" ht="41.25" customHeight="1">
      <c r="A34" s="15"/>
      <c r="B34" s="136" t="s">
        <v>60</v>
      </c>
      <c r="C34" s="140" t="s">
        <v>308</v>
      </c>
      <c r="D34" s="141"/>
      <c r="E34" s="141"/>
      <c r="F34" s="111"/>
      <c r="H34" s="112"/>
      <c r="I34" s="113"/>
      <c r="J34" s="117"/>
    </row>
    <row r="35" spans="1:11" ht="41.25" customHeight="1">
      <c r="A35" s="15"/>
      <c r="B35" s="129"/>
      <c r="C35" s="114"/>
      <c r="D35" s="142"/>
      <c r="E35" s="142"/>
      <c r="F35" s="115"/>
      <c r="H35" s="114"/>
      <c r="I35" s="115"/>
      <c r="J35" s="118"/>
    </row>
    <row r="36" spans="1:11" ht="14">
      <c r="A36" s="8"/>
      <c r="B36" s="8"/>
      <c r="C36" s="8"/>
      <c r="F36" s="8"/>
      <c r="G36" s="8"/>
      <c r="H36" s="8"/>
      <c r="I36" s="8"/>
      <c r="J36" s="8"/>
      <c r="K36" s="8"/>
    </row>
    <row r="37" spans="1:11" ht="14">
      <c r="A37" s="8"/>
      <c r="B37" s="8"/>
      <c r="C37" s="8"/>
      <c r="F37" s="8"/>
      <c r="G37" s="8"/>
      <c r="H37" s="8"/>
      <c r="I37" s="8"/>
      <c r="J37" s="8"/>
      <c r="K37" s="8"/>
    </row>
    <row r="38" spans="1:11" ht="14">
      <c r="A38" s="8"/>
      <c r="B38" s="8"/>
      <c r="C38" s="8"/>
      <c r="F38" s="8"/>
      <c r="G38" s="8"/>
      <c r="H38" s="8"/>
      <c r="I38" s="8"/>
      <c r="J38" s="8"/>
      <c r="K38" s="8"/>
    </row>
    <row r="39" spans="1:11" ht="14">
      <c r="A39" s="8"/>
      <c r="B39" s="8"/>
      <c r="C39" s="8"/>
      <c r="F39" s="8"/>
      <c r="J39" s="8"/>
      <c r="K39" s="8"/>
    </row>
    <row r="40" spans="1:11" ht="14">
      <c r="A40" s="8"/>
      <c r="B40" s="8"/>
      <c r="C40" s="8"/>
      <c r="F40" s="8"/>
      <c r="J40" s="8"/>
      <c r="K40" s="8"/>
    </row>
    <row r="41" spans="1:11" ht="14.5">
      <c r="A41" s="8"/>
      <c r="B41" s="8"/>
      <c r="C41" s="8"/>
      <c r="D41" s="35"/>
      <c r="F41" s="36"/>
      <c r="G41" s="36"/>
      <c r="H41" s="36"/>
      <c r="I41" s="36"/>
      <c r="J41" s="36"/>
      <c r="K41" s="36"/>
    </row>
    <row r="42" spans="1:11" ht="14.5">
      <c r="A42" s="8"/>
      <c r="B42" s="8"/>
      <c r="C42" s="8"/>
      <c r="E42" s="36"/>
      <c r="F42" s="36"/>
      <c r="G42" s="36"/>
      <c r="H42" s="36"/>
      <c r="I42" s="36"/>
      <c r="J42" s="36"/>
      <c r="K42" s="36"/>
    </row>
    <row r="43" spans="1:11" ht="14.5">
      <c r="A43" s="8"/>
      <c r="B43" s="8"/>
      <c r="C43" s="8"/>
      <c r="E43" s="36"/>
      <c r="F43" s="36"/>
      <c r="G43" s="36"/>
      <c r="H43" s="36"/>
      <c r="I43" s="36"/>
      <c r="J43" s="36"/>
      <c r="K43" s="36"/>
    </row>
    <row r="44" spans="1:11" ht="14.5">
      <c r="A44" s="8"/>
      <c r="B44" s="8"/>
      <c r="C44" s="8"/>
      <c r="E44" s="36"/>
      <c r="F44" s="36"/>
      <c r="G44" s="36"/>
      <c r="H44" s="36"/>
      <c r="I44" s="36"/>
      <c r="J44" s="36"/>
      <c r="K44" s="36"/>
    </row>
    <row r="45" spans="1:11" ht="14.5">
      <c r="A45" s="8"/>
      <c r="B45" s="8"/>
      <c r="C45" s="8"/>
      <c r="E45" s="36"/>
      <c r="F45" s="36"/>
      <c r="G45" s="36"/>
      <c r="H45" s="36"/>
      <c r="I45" s="36"/>
      <c r="J45" s="36"/>
      <c r="K45" s="36"/>
    </row>
    <row r="46" spans="1:11" ht="14.5">
      <c r="A46" s="8"/>
      <c r="B46" s="8"/>
      <c r="C46" s="8"/>
      <c r="E46" s="36"/>
      <c r="F46" s="36"/>
      <c r="G46" s="36"/>
      <c r="H46" s="36"/>
      <c r="I46" s="36"/>
      <c r="J46" s="36"/>
      <c r="K46" s="36"/>
    </row>
    <row r="47" spans="1:11" ht="14">
      <c r="A47" s="8"/>
      <c r="B47" s="8"/>
      <c r="C47" s="8"/>
      <c r="E47" s="8"/>
      <c r="F47" s="8"/>
      <c r="G47" s="8"/>
      <c r="H47" s="8"/>
      <c r="I47" s="8"/>
      <c r="J47" s="8"/>
      <c r="K47" s="8"/>
    </row>
    <row r="48" spans="1:11" ht="14">
      <c r="A48" s="8"/>
      <c r="B48" s="8"/>
      <c r="C48" s="8"/>
      <c r="E48" s="8"/>
      <c r="F48" s="8"/>
      <c r="G48" s="8"/>
      <c r="H48" s="8"/>
      <c r="I48" s="8"/>
      <c r="J48" s="8"/>
      <c r="K48" s="8"/>
    </row>
    <row r="49" spans="1:11" ht="14">
      <c r="A49" s="8"/>
      <c r="B49" s="8"/>
      <c r="C49" s="8"/>
      <c r="E49" s="8"/>
      <c r="F49" s="8"/>
      <c r="G49" s="8"/>
      <c r="H49" s="8"/>
      <c r="I49" s="8"/>
      <c r="J49" s="8"/>
      <c r="K49" s="8"/>
    </row>
    <row r="50" spans="1:11" ht="14">
      <c r="A50" s="8"/>
      <c r="B50" s="8"/>
      <c r="C50" s="8"/>
      <c r="E50" s="8"/>
      <c r="F50" s="8"/>
      <c r="G50" s="8"/>
      <c r="H50" s="8"/>
      <c r="I50" s="8"/>
      <c r="J50" s="8"/>
      <c r="K50" s="8"/>
    </row>
    <row r="51" spans="1:11" ht="14">
      <c r="A51" s="8"/>
      <c r="B51" s="8"/>
      <c r="C51" s="8"/>
      <c r="E51" s="8"/>
      <c r="F51" s="8"/>
      <c r="G51" s="8"/>
      <c r="H51" s="8"/>
      <c r="I51" s="8"/>
      <c r="J51" s="8"/>
      <c r="K51" s="8"/>
    </row>
    <row r="52" spans="1:11" ht="14">
      <c r="A52" s="8"/>
      <c r="B52" s="8"/>
      <c r="C52" s="8"/>
      <c r="E52" s="8"/>
      <c r="F52" s="8"/>
      <c r="G52" s="8"/>
      <c r="H52" s="8"/>
      <c r="I52" s="8"/>
      <c r="J52" s="8"/>
      <c r="K52" s="8"/>
    </row>
    <row r="53" spans="1:11" ht="14">
      <c r="A53" s="8"/>
      <c r="B53" s="8"/>
      <c r="C53" s="8"/>
      <c r="E53" s="8"/>
      <c r="F53" s="8"/>
      <c r="G53" s="8"/>
      <c r="H53" s="8"/>
      <c r="I53" s="8"/>
      <c r="J53" s="8"/>
      <c r="K53" s="8"/>
    </row>
    <row r="54" spans="1:11" ht="14">
      <c r="A54" s="8"/>
      <c r="B54" s="8"/>
      <c r="C54" s="8"/>
      <c r="E54" s="8"/>
      <c r="F54" s="8"/>
      <c r="G54" s="8"/>
      <c r="H54" s="8"/>
      <c r="I54" s="8"/>
      <c r="J54" s="8"/>
      <c r="K54" s="8"/>
    </row>
    <row r="55" spans="1:11" ht="1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1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1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1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1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1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1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1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1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1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1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1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1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ht="1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1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1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ht="1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ht="1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ht="1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ht="1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ht="1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ht="1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ht="1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ht="1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ht="1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ht="1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ht="1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ht="1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1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ht="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ht="1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ht="1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ht="1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ht="1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ht="1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ht="1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ht="1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1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ht="1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ht="1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ht="1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ht="1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ht="1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ht="1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ht="1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ht="1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ht="1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ht="1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ht="1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ht="1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ht="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ht="1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ht="1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ht="1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ht="1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ht="1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ht="1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ht="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ht="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ht="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ht="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ht="1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ht="1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ht="1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ht="1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ht="1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ht="1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ht="1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ht="1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ht="1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ht="1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ht="1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ht="1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ht="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ht="1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ht="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ht="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ht="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ht="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ht="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ht="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ht="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ht="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 ht="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ht="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ht="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ht="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 ht="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 ht="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 ht="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ht="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ht="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ht="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ht="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ht="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ht="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ht="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ht="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ht="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ht="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ht="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 ht="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ht="1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ht="1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 ht="1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 ht="1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 ht="1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 ht="1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ht="1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ht="1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1:11" ht="1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 ht="1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 ht="1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 ht="1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1:11" ht="1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1:11" ht="1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1:11" ht="1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1" ht="1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 ht="1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1:11" ht="1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ht="1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ht="1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1:11" ht="1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1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 ht="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11" ht="1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11" ht="1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11" ht="1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11" ht="1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ht="1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 ht="1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1" ht="1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11" ht="1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1" ht="1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 ht="1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ht="1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 ht="1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 ht="1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ht="1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ht="1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ht="1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ht="1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 ht="1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 ht="1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 ht="1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 ht="1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ht="1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ht="1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ht="1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ht="1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 ht="1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ht="1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ht="1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ht="1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ht="1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ht="1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 ht="1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ht="1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ht="1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ht="1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ht="1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ht="1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ht="1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ht="1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 ht="1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ht="1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ht="1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 ht="1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ht="1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ht="1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ht="1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ht="1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ht="1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 ht="1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ht="1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ht="1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ht="1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ht="1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ht="1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ht="1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ht="1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ht="1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ht="1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ht="1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 ht="1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 ht="1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 ht="1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 ht="1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ht="1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ht="1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ht="1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ht="1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ht="1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ht="1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 ht="1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ht="1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 ht="1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 ht="1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 ht="1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ht="1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ht="1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ht="1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ht="1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ht="1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ht="1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ht="1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ht="1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ht="1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ht="1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ht="1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ht="1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ht="1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ht="1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ht="1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ht="1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ht="1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ht="1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ht="1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ht="1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ht="1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ht="1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ht="1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ht="1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ht="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ht="1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ht="1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ht="1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ht="1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ht="1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ht="1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ht="1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ht="1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ht="1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ht="1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ht="1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ht="1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ht="1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ht="1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ht="1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ht="1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ht="1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ht="1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ht="1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ht="1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ht="1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ht="1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ht="1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ht="1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ht="1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ht="1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ht="1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ht="1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ht="1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ht="1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ht="1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ht="1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ht="1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ht="1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ht="1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ht="1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ht="1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ht="1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ht="1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ht="1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ht="1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ht="1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ht="1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ht="1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ht="1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ht="1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ht="1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ht="1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ht="1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ht="1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ht="1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ht="1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ht="1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ht="1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ht="1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ht="1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ht="1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ht="1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ht="1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ht="1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ht="1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ht="1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ht="1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ht="1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ht="1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ht="1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ht="1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ht="1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ht="1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ht="1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ht="1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ht="1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ht="1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ht="1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ht="1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ht="1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ht="1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ht="1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ht="1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ht="1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ht="1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ht="1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ht="1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ht="1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ht="1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ht="1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ht="1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ht="1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ht="1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ht="1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ht="1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ht="1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ht="1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ht="1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ht="1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ht="1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ht="1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ht="1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ht="1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ht="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ht="1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ht="1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ht="1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ht="1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ht="1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ht="1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ht="1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ht="1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ht="1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ht="1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ht="1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ht="1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ht="1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ht="1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ht="1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ht="1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ht="1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ht="1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ht="1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ht="1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ht="1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ht="1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ht="1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ht="1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ht="1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ht="1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ht="1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ht="1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ht="1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ht="1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ht="1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ht="1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ht="1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ht="1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ht="1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ht="1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ht="1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ht="1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ht="1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ht="1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ht="1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ht="1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ht="1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ht="1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ht="1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ht="1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ht="1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ht="1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ht="1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ht="1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ht="1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ht="1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ht="1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ht="1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ht="1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ht="1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ht="1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ht="1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ht="1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ht="1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ht="1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ht="1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ht="1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ht="1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ht="1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ht="1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ht="1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ht="1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ht="1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ht="1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ht="1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ht="1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ht="1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ht="1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ht="1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ht="1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ht="1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ht="1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ht="1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ht="1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ht="1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ht="1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ht="1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ht="1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ht="1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ht="1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ht="1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ht="1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ht="1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ht="1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ht="1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ht="1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 ht="1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1:11" ht="1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1:11" ht="1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1:11" ht="1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1:11" ht="1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1:11" ht="1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1:11" ht="1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1:11" ht="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1:11" ht="1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1:11" ht="1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1:11" ht="1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1:11" ht="1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1:11" ht="1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1:11" ht="1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1:11" ht="1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1:11" ht="1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1:11" ht="1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1:11" ht="1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1:11" ht="1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1:11" ht="1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1:11" ht="1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1:11" ht="1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1:11" ht="1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1:11" ht="1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1:11" ht="1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1:11" ht="1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1:11" ht="1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1:11" ht="1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1:11" ht="1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1:11" ht="1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1:11" ht="1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1:11" ht="1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1:11" ht="1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1:11" ht="1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1:11" ht="1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1:11" ht="1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1:11" ht="1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1:11" ht="1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1:11" ht="1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1:11" ht="1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1:11" ht="1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1:11" ht="1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1:11" ht="1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1:11" ht="1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1:11" ht="1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1:11" ht="1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1:11" ht="1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1:11" ht="1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1:11" ht="1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1:11" ht="1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1:11" ht="1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1:11" ht="1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1:11" ht="1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1:11" ht="1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1:11" ht="1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1:11" ht="1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1:11" ht="1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1:11" ht="1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1:11" ht="1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1:11" ht="1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1:11" ht="1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1:11" ht="1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1:11" ht="1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1:11" ht="1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1:11" ht="1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1:11" ht="1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1:11" ht="1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1:11" ht="1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1:11" ht="1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1:11" ht="1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1:11" ht="1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1:11" ht="1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1:11" ht="1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1:11" ht="1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1:11" ht="1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1:11" ht="1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1:11" ht="1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1:11" ht="1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1:11" ht="1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1:11" ht="1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1:11" ht="1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1:11" ht="1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1:11" ht="1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1:11" ht="1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1:11" ht="1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1:11" ht="1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1:11" ht="1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1:11" ht="1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1:11" ht="1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1:11" ht="1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1:11" ht="1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1:11" ht="1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1:11" ht="1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1:11" ht="1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1:11" ht="1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1:11" ht="1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1:11" ht="1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1:11" ht="1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1:11" ht="1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1:11" ht="1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1:11" ht="1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1:11" ht="1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1:11" ht="1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1:11" ht="14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1:11" ht="14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1:11" ht="14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1:11" ht="14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1:11" ht="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1:11" ht="14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1:11" ht="14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1:11" ht="14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1:11" ht="14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1:11" ht="14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1:11" ht="14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1:11" ht="14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1:11" ht="14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1:11" ht="14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1:11" ht="1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1:11" ht="14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1:11" ht="14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1:11" ht="14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1:11" ht="14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1:11" ht="14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1:11" ht="14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1:11" ht="14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1" ht="14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1" ht="14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1" ht="1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1" ht="14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1" ht="14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1" ht="14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1" ht="14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1" ht="14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1" ht="14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 ht="14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 ht="14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 ht="14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 ht="1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 ht="14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 ht="14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 ht="14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ht="14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ht="14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ht="14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ht="14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 ht="14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 ht="14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 ht="1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 ht="14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 ht="14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 ht="14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 ht="14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 ht="14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 ht="14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 ht="14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 ht="14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 ht="14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 ht="1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 ht="14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 ht="14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 ht="14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 ht="14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 ht="14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 ht="14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 ht="14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 ht="14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 ht="14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 ht="1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 ht="14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 ht="14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 ht="14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 ht="14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 ht="14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 ht="14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 ht="14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 ht="14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 ht="14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 ht="1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 ht="14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 ht="14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 ht="14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 ht="14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 ht="14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 ht="14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 ht="14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 ht="14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 ht="14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 ht="1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 ht="14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 ht="14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 ht="14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 ht="14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 ht="14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 ht="14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 ht="14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 ht="14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 ht="14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 ht="1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 ht="14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 ht="14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 ht="14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 ht="14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 ht="14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 ht="14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 ht="14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 ht="14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 ht="14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ht="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ht="14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ht="14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 ht="14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 ht="14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 ht="14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ht="14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ht="14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ht="14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 ht="14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 ht="1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ht="14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ht="14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ht="14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 ht="14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 ht="14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ht="14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ht="14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ht="14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 ht="14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 ht="1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ht="14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ht="14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ht="14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 ht="14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 ht="14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ht="14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ht="14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ht="14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 ht="14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 ht="1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ht="14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ht="14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ht="14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 ht="14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 ht="14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ht="14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ht="14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1:11" ht="14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1:11" ht="14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1:11" ht="1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1:11" ht="14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 ht="14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1:11" ht="14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1:11" ht="14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1:11" ht="14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1:11" ht="14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1:11" ht="14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1:11" ht="14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 ht="14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1:11" ht="1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1:11" ht="14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1:11" ht="14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1:11" ht="14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 ht="14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1:11" ht="14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1:11" ht="14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1:11" ht="14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1:11" ht="14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 ht="14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1:11" ht="1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1:11" ht="14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1:11" ht="14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1:11" ht="14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 ht="14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1:11" ht="14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1:11" ht="14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1:11" ht="14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1:11" ht="14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 ht="14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1:11" ht="1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1:11" ht="14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1:11" ht="14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1:11" ht="14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1:11" ht="14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1:11" ht="14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1:11" ht="14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1:11" ht="14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1:11" ht="14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1:11" ht="14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1:11" ht="1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1:11" ht="14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1:11" ht="14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1:11" ht="14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1:11" ht="14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1:11" ht="14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1:11" ht="14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1:11" ht="14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1:11" ht="14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1:11" ht="14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1:11" ht="1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1:11" ht="14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 ht="14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1:11" ht="14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1:11" ht="14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1:11" ht="14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1:11" ht="14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1:11" ht="14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1:11" ht="14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1:11" ht="14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1:11" ht="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1:11" ht="14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1:11" ht="14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1:11" ht="14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1:11" ht="14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1:11" ht="14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1:11" ht="14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1:11" ht="14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1:11" ht="14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1:11" ht="14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1:11" ht="1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1:11" ht="14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1:11" ht="14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1:11" ht="14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1:11" ht="14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1:11" ht="14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1:11" ht="14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1:11" ht="14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1:11" ht="14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1:11" ht="14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1:11" ht="1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1:11" ht="14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1:11" ht="14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1:11" ht="14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1:11" ht="14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1:11" ht="14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1:11" ht="14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1:11" ht="14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 ht="14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1:11" ht="14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1:11" ht="1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1:11" ht="14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1:11" ht="14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1:11" ht="14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1:11" ht="14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1:11" ht="14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1:11" ht="14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1:11" ht="14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1:11" ht="14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1:11" ht="14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1:11" ht="1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1:11" ht="14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1:11" ht="14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 ht="14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1:11" ht="14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1:11" ht="14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1:11" ht="14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1:11" ht="14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1:11" ht="14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1:11" ht="14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1:11" ht="1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1:11" ht="1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1:11" ht="14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1:11" ht="14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1:11" ht="14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1:11" ht="1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1:11" ht="14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1:11" ht="1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1:11" ht="14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1:11" ht="1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1:11" ht="1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1:11" ht="1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1:11" ht="14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1:11" ht="14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1:11" ht="14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1:11" ht="14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1:11" ht="14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1:11" ht="14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1:11" ht="14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1:11" ht="14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1:11" ht="1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1:11" ht="14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1:11" ht="14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1:11" ht="14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1:11" ht="14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1:11" ht="14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1:11" ht="14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1:11" ht="14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1:11" ht="14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1:11" ht="14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1:11" ht="1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1:11" ht="14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1:11" ht="14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1:11" ht="14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1:11" ht="14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1:11" ht="14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1:11" ht="14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1:11" ht="14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1:11" ht="14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1:11" ht="14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1:11" ht="1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1:11" ht="14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1:11" ht="14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1:11" ht="14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1:11" ht="14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1:11" ht="14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1:11" ht="14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1:11" ht="14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1:11" ht="14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1:11" ht="14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1:11" ht="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1:11" ht="14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1:11" ht="1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1:11" ht="1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1:11" ht="1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1:11" ht="1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1:11" ht="1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1:11" ht="1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1:11" ht="1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1:11" ht="1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1:11" ht="1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1:11" ht="14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1:11" ht="14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1:11" ht="14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1:11" ht="14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1:11" ht="14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1:11" ht="14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1:11" ht="14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1:11" ht="14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1:11" ht="14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1:11" ht="1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1:11" ht="14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1:11" ht="14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1:11" ht="14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1:11" ht="14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1:11" ht="14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1:11" ht="14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1:11" ht="14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1:11" ht="14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1:11" ht="14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1:11" ht="1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1:11" ht="14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1:11" ht="14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1:11" ht="14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1:11" ht="14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1:11" ht="14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1:11" ht="14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1:11" ht="14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1:11" ht="14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1:11" ht="14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1:11" ht="1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1:11" ht="14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1:11" ht="14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1:11" ht="14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1:11" ht="14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1:11" ht="14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1:11" ht="14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1:11" ht="14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1:11" ht="14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1:11" ht="14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1:11" ht="1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1:11" ht="14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1:11" ht="14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1:11" ht="14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1:11" ht="14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1:11" ht="14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1:11" ht="14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1:11" ht="14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1:11" ht="14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</row>
  </sheetData>
  <sheetProtection sheet="1" objects="1" scenarios="1" formatCells="0"/>
  <mergeCells count="25">
    <mergeCell ref="C2:E2"/>
    <mergeCell ref="E32:F33"/>
    <mergeCell ref="H32:I35"/>
    <mergeCell ref="B32:B33"/>
    <mergeCell ref="B34:B35"/>
    <mergeCell ref="C28:F28"/>
    <mergeCell ref="C29:F29"/>
    <mergeCell ref="B30:B31"/>
    <mergeCell ref="E30:F31"/>
    <mergeCell ref="J32:J35"/>
    <mergeCell ref="H12:I13"/>
    <mergeCell ref="B4:B14"/>
    <mergeCell ref="B16:B26"/>
    <mergeCell ref="H9:I9"/>
    <mergeCell ref="H4:I4"/>
    <mergeCell ref="H5:I5"/>
    <mergeCell ref="H6:I6"/>
    <mergeCell ref="H7:I7"/>
    <mergeCell ref="H8:I8"/>
    <mergeCell ref="H10:I11"/>
    <mergeCell ref="J10:J11"/>
    <mergeCell ref="J12:J13"/>
    <mergeCell ref="H28:I31"/>
    <mergeCell ref="J28:J31"/>
    <mergeCell ref="C34:F35"/>
  </mergeCells>
  <phoneticPr fontId="17"/>
  <dataValidations count="12">
    <dataValidation type="list" allowBlank="1" showErrorMessage="1" sqref="F13" xr:uid="{00000000-0002-0000-07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J9" xr:uid="{00000000-0002-0000-0700-000001000000}">
      <formula1>"試合得点,功績"</formula1>
    </dataValidation>
    <dataValidation type="list" allowBlank="1" showErrorMessage="1" sqref="D33" xr:uid="{00000000-0002-0000-0700-000002000000}">
      <formula1>"インターナショナル,コンチネンタル,全柔連S,全柔連A,全柔連B,全柔連C"</formula1>
    </dataValidation>
    <dataValidation type="list" allowBlank="1" showErrorMessage="1" sqref="H17:H26" xr:uid="{00000000-0002-0000-0700-000003000000}">
      <formula1>"◯,×,△"</formula1>
    </dataValidation>
    <dataValidation type="list" allowBlank="1" showErrorMessage="1" sqref="C2" xr:uid="{00000000-0002-0000-0700-000005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allowBlank="1" showErrorMessage="1" sqref="C31" xr:uid="{00000000-0002-0000-0700-000006000000}"/>
    <dataValidation type="list" allowBlank="1" showErrorMessage="1" sqref="D31" xr:uid="{00000000-0002-0000-0700-000007000000}">
      <formula1>"合格,不合格"</formula1>
    </dataValidation>
    <dataValidation type="list" allowBlank="1" showErrorMessage="1" sqref="G17:G26" xr:uid="{00000000-0002-0000-0700-000008000000}">
      <formula1>"初段,弐段,参段,四段,五段,六段,七段,八段"</formula1>
    </dataValidation>
    <dataValidation type="list" allowBlank="1" showErrorMessage="1" sqref="D8" xr:uid="{00000000-0002-0000-0700-000009000000}">
      <formula1>"有,無"</formula1>
    </dataValidation>
    <dataValidation type="list" allowBlank="1" showErrorMessage="1" sqref="J12" xr:uid="{00000000-0002-0000-0700-00000A000000}">
      <formula1>"秀,優,良,可,功績"</formula1>
    </dataValidation>
    <dataValidation type="list" allowBlank="1" showErrorMessage="1" sqref="F10" xr:uid="{00000000-0002-0000-0700-00000B000000}">
      <formula1>"男,女"</formula1>
    </dataValidation>
    <dataValidation type="list" allowBlank="1" showErrorMessage="1" sqref="D17:D26" xr:uid="{00000000-0002-0000-0700-00000C000000}">
      <formula1>"選抜された大会,全国高段者大会,地区高段者大会,府県高段者大会,日本ベテランズ国際柔道大会,全国柔道整復師高段者大会"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700-000004000000}">
          <x14:formula1>
            <xm:f>リスト表!$E$3:$E$113</xm:f>
          </x14:formula1>
          <xm:sqref>D13</xm:sqref>
        </x14:dataValidation>
        <x14:dataValidation type="list" allowBlank="1" showErrorMessage="1" xr:uid="{2BB90BF0-9593-4073-BDAC-CCD2B83E6A65}">
          <x14:formula1>
            <xm:f>リスト表!$E$3:$E$112</xm:f>
          </x14:formula1>
          <xm:sqref>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Y987"/>
  <sheetViews>
    <sheetView showGridLines="0" workbookViewId="0">
      <selection activeCell="B1" sqref="B1"/>
    </sheetView>
  </sheetViews>
  <sheetFormatPr defaultColWidth="12.54296875" defaultRowHeight="15.75" customHeight="1"/>
  <cols>
    <col min="1" max="1" width="2" style="60" customWidth="1"/>
    <col min="2" max="3" width="10.7265625" style="60" customWidth="1"/>
    <col min="4" max="4" width="24.453125" style="60" customWidth="1"/>
    <col min="5" max="5" width="28.54296875" style="60" customWidth="1"/>
    <col min="6" max="6" width="23" style="60" customWidth="1"/>
    <col min="7" max="7" width="28.54296875" style="60" customWidth="1"/>
    <col min="8" max="8" width="13.54296875" style="60" bestFit="1" customWidth="1"/>
    <col min="9" max="10" width="11" style="60" bestFit="1" customWidth="1"/>
    <col min="11" max="11" width="8.81640625" style="60" bestFit="1" customWidth="1"/>
    <col min="12" max="12" width="34.453125" style="60" customWidth="1"/>
    <col min="13" max="13" width="18.7265625" style="60" customWidth="1"/>
    <col min="14" max="51" width="11.54296875" style="60" customWidth="1"/>
    <col min="52" max="16384" width="12.54296875" style="60"/>
  </cols>
  <sheetData>
    <row r="1" spans="1:51" ht="35">
      <c r="E1" s="62"/>
      <c r="F1" s="63"/>
      <c r="G1" s="64" t="s">
        <v>17</v>
      </c>
      <c r="H1" s="63"/>
      <c r="I1" s="63"/>
      <c r="J1" s="65"/>
      <c r="K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1" ht="35">
      <c r="A2" s="66"/>
      <c r="B2" s="157" t="s">
        <v>18</v>
      </c>
      <c r="C2" s="152"/>
      <c r="D2" s="181"/>
      <c r="E2" s="182"/>
      <c r="F2" s="183"/>
      <c r="J2" s="65"/>
      <c r="K2" s="67" t="s">
        <v>0</v>
      </c>
      <c r="L2" s="68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</row>
    <row r="3" spans="1:51" ht="14.25" customHeight="1">
      <c r="A3" s="63"/>
      <c r="B3" s="63"/>
      <c r="C3" s="63"/>
      <c r="D3" s="63"/>
      <c r="E3" s="63"/>
      <c r="F3" s="63"/>
      <c r="G3" s="63"/>
      <c r="J3" s="63"/>
      <c r="K3" s="63"/>
    </row>
    <row r="4" spans="1:51" ht="22.5" customHeight="1">
      <c r="A4" s="69"/>
      <c r="B4" s="177" t="s">
        <v>19</v>
      </c>
      <c r="C4" s="161"/>
      <c r="D4" s="70" t="s">
        <v>2</v>
      </c>
      <c r="E4" s="71"/>
      <c r="F4" s="70" t="s">
        <v>20</v>
      </c>
      <c r="G4" s="72"/>
      <c r="J4" s="184" t="s">
        <v>14</v>
      </c>
      <c r="K4" s="153"/>
      <c r="L4" s="99"/>
    </row>
    <row r="5" spans="1:51" ht="22.5" customHeight="1">
      <c r="A5" s="69"/>
      <c r="B5" s="175"/>
      <c r="C5" s="176"/>
      <c r="D5" s="72" t="s">
        <v>21</v>
      </c>
      <c r="E5" s="72"/>
      <c r="F5" s="70" t="s">
        <v>22</v>
      </c>
      <c r="G5" s="72"/>
      <c r="J5" s="185" t="s">
        <v>23</v>
      </c>
      <c r="K5" s="153"/>
      <c r="L5" s="97"/>
    </row>
    <row r="6" spans="1:51" ht="22.5" customHeight="1">
      <c r="A6" s="69"/>
      <c r="B6" s="175"/>
      <c r="C6" s="176"/>
      <c r="D6" s="73" t="s">
        <v>24</v>
      </c>
      <c r="E6" s="72"/>
      <c r="F6" s="73" t="s">
        <v>25</v>
      </c>
      <c r="G6" s="72"/>
      <c r="J6" s="156" t="s">
        <v>6</v>
      </c>
      <c r="K6" s="153"/>
      <c r="L6" s="74"/>
    </row>
    <row r="7" spans="1:51" ht="22.5" customHeight="1">
      <c r="A7" s="69"/>
      <c r="B7" s="175"/>
      <c r="C7" s="176"/>
      <c r="D7" s="75" t="s">
        <v>61</v>
      </c>
      <c r="E7" s="74"/>
      <c r="F7" s="75" t="s">
        <v>62</v>
      </c>
      <c r="G7" s="74"/>
      <c r="J7" s="156" t="s">
        <v>7</v>
      </c>
      <c r="K7" s="153"/>
      <c r="L7" s="74"/>
    </row>
    <row r="8" spans="1:51" ht="22.5" customHeight="1">
      <c r="A8" s="69"/>
      <c r="B8" s="175"/>
      <c r="C8" s="176"/>
      <c r="D8" s="76" t="s">
        <v>28</v>
      </c>
      <c r="E8" s="97"/>
      <c r="F8" s="75" t="s">
        <v>29</v>
      </c>
      <c r="G8" s="72"/>
      <c r="J8" s="156" t="s">
        <v>3</v>
      </c>
      <c r="K8" s="153"/>
      <c r="L8" s="77" t="str">
        <f>DATEDIF(DATE(YEAR(L7),MONTH(L7),1), DATE(YEAR($L$2),MONTH($L$2),1), "Y") &amp; "年" &amp; DATEDIF(DATE(YEAR(L7),MONTH(L7),1), DATE(YEAR($L$2),MONTH($L$2),1), "YM") &amp; "ヶ月"</f>
        <v>0年0ヶ月</v>
      </c>
    </row>
    <row r="9" spans="1:51" ht="22.5" customHeight="1">
      <c r="A9" s="69"/>
      <c r="B9" s="175"/>
      <c r="C9" s="176"/>
      <c r="D9" s="72" t="s">
        <v>8</v>
      </c>
      <c r="E9" s="74"/>
      <c r="F9" s="72" t="s">
        <v>30</v>
      </c>
      <c r="G9" s="78" t="str">
        <f>DATEDIF(E9, $L$2, "Y") &amp; "歳" &amp; DATEDIF(E9, $L$2, "YM") &amp; "ヶ月"</f>
        <v>0歳0ヶ月</v>
      </c>
      <c r="J9" s="157" t="s">
        <v>31</v>
      </c>
      <c r="K9" s="153"/>
      <c r="L9" s="97"/>
    </row>
    <row r="10" spans="1:51" ht="22.5" customHeight="1">
      <c r="A10" s="69"/>
      <c r="B10" s="175"/>
      <c r="C10" s="176"/>
      <c r="D10" s="72" t="s">
        <v>11</v>
      </c>
      <c r="E10" s="72"/>
      <c r="F10" s="79" t="s">
        <v>32</v>
      </c>
      <c r="G10" s="98"/>
      <c r="J10" s="160" t="s">
        <v>33</v>
      </c>
      <c r="K10" s="161"/>
      <c r="L10" s="158" t="s">
        <v>310</v>
      </c>
    </row>
    <row r="11" spans="1:51" ht="22.5" customHeight="1">
      <c r="A11" s="69"/>
      <c r="B11" s="175"/>
      <c r="C11" s="176"/>
      <c r="D11" s="70" t="s">
        <v>12</v>
      </c>
      <c r="E11" s="70"/>
      <c r="F11" s="79" t="s">
        <v>9</v>
      </c>
      <c r="G11" s="80"/>
      <c r="J11" s="162"/>
      <c r="K11" s="163"/>
      <c r="L11" s="159"/>
    </row>
    <row r="12" spans="1:51" ht="22.5" customHeight="1">
      <c r="A12" s="69"/>
      <c r="B12" s="175"/>
      <c r="C12" s="176"/>
      <c r="D12" s="72" t="s">
        <v>34</v>
      </c>
      <c r="E12" s="72"/>
      <c r="F12" s="79" t="s">
        <v>10</v>
      </c>
      <c r="G12" s="80"/>
      <c r="J12" s="164" t="s">
        <v>63</v>
      </c>
      <c r="K12" s="165"/>
      <c r="L12" s="168"/>
    </row>
    <row r="13" spans="1:51" ht="22.5" customHeight="1">
      <c r="A13" s="69"/>
      <c r="B13" s="175"/>
      <c r="C13" s="176"/>
      <c r="D13" s="70" t="s">
        <v>36</v>
      </c>
      <c r="E13" s="96"/>
      <c r="F13" s="80" t="s">
        <v>13</v>
      </c>
      <c r="G13" s="98"/>
      <c r="J13" s="166"/>
      <c r="K13" s="167"/>
      <c r="L13" s="169"/>
      <c r="N13" s="61"/>
      <c r="O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</row>
    <row r="14" spans="1:51" ht="22.5" customHeight="1">
      <c r="B14" s="162"/>
      <c r="C14" s="163"/>
      <c r="D14" s="72" t="s">
        <v>5</v>
      </c>
      <c r="E14" s="97"/>
      <c r="F14" s="79" t="s">
        <v>15</v>
      </c>
      <c r="G14" s="71"/>
    </row>
    <row r="15" spans="1:51" ht="22.5" customHeight="1"/>
    <row r="16" spans="1:51" ht="15.5">
      <c r="A16" s="69"/>
      <c r="B16" s="191" t="s">
        <v>65</v>
      </c>
      <c r="C16" s="192" t="s">
        <v>305</v>
      </c>
      <c r="D16" s="72" t="s">
        <v>39</v>
      </c>
      <c r="E16" s="156" t="s">
        <v>41</v>
      </c>
      <c r="F16" s="153"/>
      <c r="G16" s="72" t="s">
        <v>44</v>
      </c>
      <c r="H16" s="180" t="s">
        <v>67</v>
      </c>
      <c r="I16" s="173"/>
      <c r="J16" s="155"/>
      <c r="N16" s="81"/>
      <c r="O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</row>
    <row r="17" spans="1:51" ht="15.5">
      <c r="A17" s="69"/>
      <c r="B17" s="175"/>
      <c r="C17" s="179"/>
      <c r="D17" s="82"/>
      <c r="E17" s="171"/>
      <c r="F17" s="153"/>
      <c r="G17" s="101"/>
      <c r="H17" s="172" t="str">
        <f>COUNTA(G17:G20)&amp;"回"</f>
        <v>0回</v>
      </c>
      <c r="I17" s="173"/>
      <c r="J17" s="155"/>
      <c r="N17" s="81"/>
      <c r="O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</row>
    <row r="18" spans="1:51" ht="15.5">
      <c r="A18" s="69"/>
      <c r="B18" s="175"/>
      <c r="C18" s="179"/>
      <c r="D18" s="82"/>
      <c r="E18" s="171"/>
      <c r="F18" s="153"/>
      <c r="G18" s="101"/>
      <c r="H18" s="83"/>
      <c r="I18" s="83"/>
      <c r="J18" s="83"/>
      <c r="K18" s="83"/>
      <c r="N18" s="81"/>
      <c r="O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</row>
    <row r="19" spans="1:51" ht="15.5">
      <c r="A19" s="69"/>
      <c r="B19" s="175"/>
      <c r="C19" s="179"/>
      <c r="D19" s="82"/>
      <c r="E19" s="171"/>
      <c r="F19" s="153"/>
      <c r="G19" s="101"/>
      <c r="H19" s="83"/>
      <c r="I19" s="83"/>
      <c r="J19" s="83"/>
      <c r="K19" s="83"/>
      <c r="N19" s="81"/>
      <c r="O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</row>
    <row r="20" spans="1:51" ht="15.5">
      <c r="A20" s="69"/>
      <c r="B20" s="175"/>
      <c r="C20" s="159"/>
      <c r="D20" s="82"/>
      <c r="E20" s="171"/>
      <c r="F20" s="153"/>
      <c r="G20" s="101"/>
      <c r="H20" s="83"/>
      <c r="I20" s="83"/>
      <c r="J20" s="83"/>
      <c r="K20" s="83"/>
      <c r="N20" s="81"/>
      <c r="O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</row>
    <row r="21" spans="1:51" ht="15.5">
      <c r="A21" s="69"/>
      <c r="B21" s="175"/>
      <c r="C21" s="158" t="s">
        <v>71</v>
      </c>
      <c r="D21" s="84" t="s">
        <v>39</v>
      </c>
      <c r="E21" s="84" t="s">
        <v>40</v>
      </c>
      <c r="F21" s="84" t="s">
        <v>41</v>
      </c>
      <c r="G21" s="84" t="s">
        <v>42</v>
      </c>
      <c r="H21" s="84" t="s">
        <v>69</v>
      </c>
      <c r="I21" s="84" t="s">
        <v>43</v>
      </c>
      <c r="J21" s="84" t="s">
        <v>44</v>
      </c>
      <c r="K21" s="83"/>
      <c r="N21" s="81"/>
      <c r="O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</row>
    <row r="22" spans="1:51" ht="15.5">
      <c r="A22" s="69"/>
      <c r="B22" s="175"/>
      <c r="C22" s="179"/>
      <c r="D22" s="87"/>
      <c r="E22" s="101"/>
      <c r="G22" s="88"/>
      <c r="H22" s="101"/>
      <c r="I22" s="101"/>
      <c r="J22" s="102"/>
      <c r="K22" s="83"/>
      <c r="N22" s="81"/>
      <c r="O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</row>
    <row r="23" spans="1:51" ht="15.5">
      <c r="A23" s="69"/>
      <c r="B23" s="175"/>
      <c r="C23" s="179"/>
      <c r="D23" s="87"/>
      <c r="E23" s="101"/>
      <c r="F23" s="90"/>
      <c r="G23" s="88"/>
      <c r="H23" s="101"/>
      <c r="I23" s="101"/>
      <c r="J23" s="102"/>
      <c r="K23" s="83"/>
      <c r="N23" s="81"/>
      <c r="O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</row>
    <row r="24" spans="1:51" ht="15.5">
      <c r="A24" s="69"/>
      <c r="B24" s="175"/>
      <c r="C24" s="179"/>
      <c r="D24" s="87"/>
      <c r="E24" s="101"/>
      <c r="F24" s="90"/>
      <c r="G24" s="88"/>
      <c r="H24" s="101"/>
      <c r="I24" s="101"/>
      <c r="J24" s="102"/>
      <c r="K24" s="83"/>
      <c r="N24" s="81"/>
      <c r="O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</row>
    <row r="25" spans="1:51" ht="15.5">
      <c r="A25" s="69"/>
      <c r="B25" s="175"/>
      <c r="C25" s="179"/>
      <c r="D25" s="87"/>
      <c r="E25" s="101"/>
      <c r="F25" s="90"/>
      <c r="G25" s="88"/>
      <c r="H25" s="101"/>
      <c r="I25" s="101"/>
      <c r="J25" s="102"/>
      <c r="K25" s="83"/>
      <c r="N25" s="81"/>
      <c r="O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</row>
    <row r="26" spans="1:51" ht="15.5">
      <c r="A26" s="69"/>
      <c r="B26" s="175"/>
      <c r="C26" s="179"/>
      <c r="D26" s="87"/>
      <c r="E26" s="101"/>
      <c r="F26" s="90"/>
      <c r="G26" s="88"/>
      <c r="H26" s="101"/>
      <c r="I26" s="101"/>
      <c r="J26" s="103"/>
      <c r="K26" s="83"/>
      <c r="N26" s="81"/>
      <c r="O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</row>
    <row r="27" spans="1:51" ht="15.5">
      <c r="A27" s="69"/>
      <c r="B27" s="175"/>
      <c r="C27" s="179"/>
      <c r="D27" s="87"/>
      <c r="E27" s="101"/>
      <c r="F27" s="90"/>
      <c r="G27" s="88"/>
      <c r="H27" s="101"/>
      <c r="I27" s="101"/>
      <c r="J27" s="103"/>
      <c r="K27" s="83"/>
      <c r="N27" s="81"/>
      <c r="O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</row>
    <row r="28" spans="1:51" ht="15.5">
      <c r="A28" s="69"/>
      <c r="B28" s="175"/>
      <c r="C28" s="179"/>
      <c r="D28" s="87"/>
      <c r="E28" s="101"/>
      <c r="F28" s="90"/>
      <c r="G28" s="88"/>
      <c r="H28" s="101"/>
      <c r="I28" s="101"/>
      <c r="J28" s="103"/>
      <c r="K28" s="83"/>
      <c r="N28" s="81"/>
      <c r="O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</row>
    <row r="29" spans="1:51" ht="15.5">
      <c r="A29" s="69"/>
      <c r="B29" s="175"/>
      <c r="C29" s="179"/>
      <c r="D29" s="87"/>
      <c r="E29" s="101"/>
      <c r="F29" s="90"/>
      <c r="G29" s="88"/>
      <c r="H29" s="101"/>
      <c r="I29" s="101"/>
      <c r="J29" s="103"/>
      <c r="K29" s="83"/>
      <c r="N29" s="81"/>
      <c r="O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</row>
    <row r="30" spans="1:51" ht="15.5">
      <c r="A30" s="69"/>
      <c r="B30" s="175"/>
      <c r="C30" s="179"/>
      <c r="D30" s="87"/>
      <c r="E30" s="101"/>
      <c r="F30" s="90"/>
      <c r="G30" s="88"/>
      <c r="H30" s="101"/>
      <c r="I30" s="101"/>
      <c r="J30" s="103"/>
      <c r="K30" s="83"/>
      <c r="N30" s="81"/>
      <c r="O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</row>
    <row r="31" spans="1:51" ht="15.5">
      <c r="A31" s="69"/>
      <c r="B31" s="175"/>
      <c r="C31" s="179"/>
      <c r="D31" s="87"/>
      <c r="E31" s="101"/>
      <c r="F31" s="90"/>
      <c r="G31" s="88"/>
      <c r="H31" s="101"/>
      <c r="I31" s="101"/>
      <c r="J31" s="103"/>
      <c r="K31" s="83"/>
      <c r="L31" s="92"/>
      <c r="N31" s="81"/>
      <c r="O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</row>
    <row r="32" spans="1:51" ht="15.5">
      <c r="A32" s="69"/>
      <c r="B32" s="175"/>
      <c r="C32" s="179"/>
      <c r="D32" s="87"/>
      <c r="E32" s="101"/>
      <c r="G32" s="88"/>
      <c r="H32" s="101"/>
      <c r="I32" s="101"/>
      <c r="J32" s="103"/>
      <c r="K32" s="83"/>
      <c r="L32" s="92"/>
      <c r="N32" s="81"/>
      <c r="O32" s="81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</row>
    <row r="33" spans="1:51" ht="15.5">
      <c r="A33" s="69"/>
      <c r="B33" s="175"/>
      <c r="C33" s="179"/>
      <c r="D33" s="87"/>
      <c r="E33" s="101"/>
      <c r="F33" s="90"/>
      <c r="G33" s="88"/>
      <c r="H33" s="101"/>
      <c r="I33" s="101"/>
      <c r="J33" s="103"/>
      <c r="K33" s="83"/>
      <c r="L33" s="92"/>
      <c r="N33" s="81"/>
      <c r="O33" s="81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</row>
    <row r="34" spans="1:51" ht="15.5">
      <c r="A34" s="69"/>
      <c r="B34" s="175"/>
      <c r="C34" s="179"/>
      <c r="D34" s="87"/>
      <c r="E34" s="101"/>
      <c r="F34" s="90"/>
      <c r="G34" s="88"/>
      <c r="H34" s="101"/>
      <c r="I34" s="101"/>
      <c r="J34" s="103"/>
      <c r="K34" s="83"/>
      <c r="L34" s="92"/>
      <c r="N34" s="81"/>
      <c r="O34" s="81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</row>
    <row r="35" spans="1:51" ht="15.5">
      <c r="A35" s="69"/>
      <c r="B35" s="175"/>
      <c r="C35" s="179"/>
      <c r="D35" s="87"/>
      <c r="E35" s="101"/>
      <c r="F35" s="90"/>
      <c r="G35" s="88"/>
      <c r="H35" s="101"/>
      <c r="I35" s="101"/>
      <c r="J35" s="103"/>
      <c r="K35" s="83"/>
      <c r="L35" s="92"/>
      <c r="N35" s="81"/>
      <c r="O35" s="81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</row>
    <row r="36" spans="1:51" ht="15.5">
      <c r="A36" s="69"/>
      <c r="B36" s="175"/>
      <c r="C36" s="179"/>
      <c r="D36" s="87"/>
      <c r="E36" s="101"/>
      <c r="F36" s="90"/>
      <c r="G36" s="88"/>
      <c r="H36" s="101"/>
      <c r="I36" s="101"/>
      <c r="J36" s="103"/>
      <c r="K36" s="83"/>
      <c r="L36" s="92"/>
      <c r="N36" s="81"/>
      <c r="O36" s="81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</row>
    <row r="37" spans="1:51" ht="15.5">
      <c r="A37" s="69"/>
      <c r="B37" s="175"/>
      <c r="C37" s="179"/>
      <c r="D37" s="87"/>
      <c r="E37" s="101"/>
      <c r="F37" s="90"/>
      <c r="G37" s="88"/>
      <c r="H37" s="101"/>
      <c r="I37" s="101"/>
      <c r="J37" s="103"/>
      <c r="K37" s="83"/>
      <c r="L37" s="92"/>
      <c r="N37" s="81"/>
      <c r="O37" s="81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</row>
    <row r="38" spans="1:51" ht="15.5">
      <c r="A38" s="69"/>
      <c r="B38" s="175"/>
      <c r="C38" s="179"/>
      <c r="D38" s="87"/>
      <c r="E38" s="101"/>
      <c r="F38" s="90"/>
      <c r="G38" s="88"/>
      <c r="H38" s="101"/>
      <c r="I38" s="101"/>
      <c r="J38" s="103"/>
      <c r="K38" s="83"/>
      <c r="L38" s="92"/>
      <c r="N38" s="81"/>
      <c r="O38" s="81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</row>
    <row r="39" spans="1:51" ht="15.5">
      <c r="A39" s="69"/>
      <c r="B39" s="175"/>
      <c r="C39" s="179"/>
      <c r="D39" s="87"/>
      <c r="E39" s="101"/>
      <c r="F39" s="90"/>
      <c r="G39" s="88"/>
      <c r="H39" s="101"/>
      <c r="I39" s="101"/>
      <c r="J39" s="103"/>
      <c r="K39" s="83"/>
      <c r="L39" s="92"/>
      <c r="N39" s="81"/>
      <c r="O39" s="81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</row>
    <row r="40" spans="1:51" ht="15.5">
      <c r="A40" s="69"/>
      <c r="B40" s="168"/>
      <c r="C40" s="179"/>
      <c r="D40" s="87"/>
      <c r="E40" s="101"/>
      <c r="F40" s="90"/>
      <c r="G40" s="88"/>
      <c r="H40" s="101"/>
      <c r="I40" s="101"/>
      <c r="J40" s="103"/>
      <c r="K40" s="83"/>
      <c r="L40" s="92"/>
      <c r="N40" s="81"/>
      <c r="O40" s="81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</row>
    <row r="41" spans="1:51" ht="15.5">
      <c r="A41" s="69"/>
      <c r="B41" s="169"/>
      <c r="C41" s="159"/>
      <c r="D41" s="87"/>
      <c r="E41" s="101"/>
      <c r="F41" s="90"/>
      <c r="G41" s="88"/>
      <c r="H41" s="101"/>
      <c r="I41" s="101"/>
      <c r="J41" s="103"/>
      <c r="K41" s="83"/>
      <c r="L41" s="92"/>
      <c r="N41" s="81"/>
      <c r="O41" s="81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</row>
    <row r="42" spans="1:51" ht="22.5" customHeight="1">
      <c r="N42" s="81"/>
      <c r="O42" s="81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</row>
    <row r="43" spans="1:51" ht="82.5" customHeight="1">
      <c r="A43" s="69"/>
      <c r="B43" s="185" t="s">
        <v>51</v>
      </c>
      <c r="C43" s="153"/>
      <c r="D43" s="151" t="s">
        <v>313</v>
      </c>
      <c r="E43" s="152"/>
      <c r="F43" s="152"/>
      <c r="G43" s="153"/>
      <c r="I43" s="174" t="s">
        <v>52</v>
      </c>
      <c r="J43" s="161"/>
      <c r="K43" s="145" t="s">
        <v>310</v>
      </c>
      <c r="L43" s="146"/>
      <c r="N43" s="81"/>
      <c r="O43" s="81"/>
    </row>
    <row r="44" spans="1:51" ht="82.5" customHeight="1">
      <c r="A44" s="69"/>
      <c r="B44" s="185" t="s">
        <v>53</v>
      </c>
      <c r="C44" s="153"/>
      <c r="D44" s="151" t="s">
        <v>315</v>
      </c>
      <c r="E44" s="152"/>
      <c r="F44" s="152"/>
      <c r="G44" s="153"/>
      <c r="I44" s="175"/>
      <c r="J44" s="176"/>
      <c r="K44" s="147"/>
      <c r="L44" s="148"/>
    </row>
    <row r="45" spans="1:51" ht="41.25" customHeight="1">
      <c r="A45" s="69"/>
      <c r="B45" s="177" t="s">
        <v>54</v>
      </c>
      <c r="C45" s="161"/>
      <c r="D45" s="72" t="s">
        <v>55</v>
      </c>
      <c r="E45" s="107"/>
      <c r="F45" s="170" t="s">
        <v>308</v>
      </c>
      <c r="G45" s="161"/>
      <c r="I45" s="175"/>
      <c r="J45" s="176"/>
      <c r="K45" s="147"/>
      <c r="L45" s="148"/>
    </row>
    <row r="46" spans="1:51" ht="41.25" customHeight="1">
      <c r="A46" s="69"/>
      <c r="B46" s="154"/>
      <c r="C46" s="155"/>
      <c r="D46" s="104"/>
      <c r="E46" s="97"/>
      <c r="F46" s="162"/>
      <c r="G46" s="163"/>
      <c r="I46" s="154"/>
      <c r="J46" s="155"/>
      <c r="K46" s="149"/>
      <c r="L46" s="150"/>
    </row>
    <row r="47" spans="1:51" ht="41.25" customHeight="1">
      <c r="A47" s="69"/>
      <c r="B47" s="190" t="s">
        <v>70</v>
      </c>
      <c r="C47" s="176"/>
      <c r="D47" s="72" t="s">
        <v>57</v>
      </c>
      <c r="E47" s="107"/>
      <c r="F47" s="170" t="s">
        <v>308</v>
      </c>
      <c r="G47" s="161"/>
      <c r="I47" s="186" t="s">
        <v>58</v>
      </c>
      <c r="J47" s="176"/>
      <c r="K47" s="193" t="s">
        <v>310</v>
      </c>
      <c r="L47" s="146"/>
    </row>
    <row r="48" spans="1:51" ht="41.25" customHeight="1">
      <c r="A48" s="69"/>
      <c r="B48" s="154"/>
      <c r="C48" s="155"/>
      <c r="D48" s="93" t="s">
        <v>59</v>
      </c>
      <c r="E48" s="103"/>
      <c r="F48" s="162"/>
      <c r="G48" s="163"/>
      <c r="I48" s="175"/>
      <c r="J48" s="176"/>
      <c r="K48" s="147"/>
      <c r="L48" s="148"/>
    </row>
    <row r="49" spans="1:51" ht="41.25" customHeight="1">
      <c r="A49" s="69"/>
      <c r="B49" s="190" t="s">
        <v>60</v>
      </c>
      <c r="C49" s="176"/>
      <c r="D49" s="170" t="s">
        <v>308</v>
      </c>
      <c r="E49" s="188"/>
      <c r="F49" s="188"/>
      <c r="G49" s="161"/>
      <c r="I49" s="175"/>
      <c r="J49" s="176"/>
      <c r="K49" s="147"/>
      <c r="L49" s="148"/>
    </row>
    <row r="50" spans="1:51" ht="41.25" customHeight="1">
      <c r="A50" s="69"/>
      <c r="B50" s="154"/>
      <c r="C50" s="155"/>
      <c r="D50" s="162"/>
      <c r="E50" s="189"/>
      <c r="F50" s="189"/>
      <c r="G50" s="163"/>
      <c r="H50" s="63"/>
      <c r="I50" s="154"/>
      <c r="J50" s="155"/>
      <c r="K50" s="149"/>
      <c r="L50" s="150"/>
    </row>
    <row r="51" spans="1:51" ht="14">
      <c r="A51" s="63"/>
      <c r="B51" s="63"/>
      <c r="C51" s="63"/>
      <c r="D51" s="63"/>
      <c r="G51" s="63"/>
      <c r="H51" s="63"/>
      <c r="I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</row>
    <row r="52" spans="1:51" ht="14.5">
      <c r="A52" s="63"/>
      <c r="B52" s="63"/>
      <c r="C52" s="63"/>
      <c r="D52" s="63"/>
      <c r="G52" s="63"/>
      <c r="H52" s="63"/>
      <c r="I52" s="63"/>
      <c r="J52" s="94"/>
      <c r="K52" s="94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</row>
    <row r="53" spans="1:51" ht="14.5">
      <c r="A53" s="63"/>
      <c r="B53" s="63"/>
      <c r="C53" s="63"/>
      <c r="D53" s="63"/>
      <c r="G53" s="63"/>
      <c r="J53" s="94"/>
      <c r="K53" s="94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</row>
    <row r="54" spans="1:51" ht="14.5">
      <c r="A54" s="63"/>
      <c r="B54" s="63"/>
      <c r="C54" s="63"/>
      <c r="D54" s="63"/>
      <c r="G54" s="63"/>
      <c r="J54" s="94"/>
      <c r="K54" s="94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</row>
    <row r="55" spans="1:51" ht="14.5">
      <c r="A55" s="63"/>
      <c r="B55" s="63"/>
      <c r="C55" s="63"/>
      <c r="D55" s="63"/>
      <c r="E55" s="95"/>
      <c r="G55" s="94"/>
      <c r="H55" s="94"/>
      <c r="I55" s="94"/>
      <c r="J55" s="94"/>
      <c r="K55" s="94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51" ht="14.5">
      <c r="A56" s="63"/>
      <c r="B56" s="63"/>
      <c r="C56" s="63"/>
      <c r="D56" s="63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</row>
    <row r="57" spans="1:51" ht="14.5">
      <c r="A57" s="63"/>
      <c r="B57" s="63"/>
      <c r="C57" s="63"/>
      <c r="D57" s="63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</row>
    <row r="58" spans="1:51" ht="14.5">
      <c r="A58" s="63"/>
      <c r="B58" s="63"/>
      <c r="C58" s="63"/>
      <c r="D58" s="63"/>
      <c r="F58" s="94"/>
      <c r="G58" s="94"/>
      <c r="H58" s="94"/>
      <c r="I58" s="94"/>
      <c r="J58" s="63"/>
      <c r="K58" s="63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</row>
    <row r="59" spans="1:51" ht="14.5">
      <c r="A59" s="63"/>
      <c r="B59" s="63"/>
      <c r="C59" s="63"/>
      <c r="D59" s="63"/>
      <c r="F59" s="94"/>
      <c r="G59" s="94"/>
      <c r="H59" s="94"/>
      <c r="I59" s="94"/>
      <c r="J59" s="63"/>
      <c r="K59" s="63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</row>
    <row r="60" spans="1:51" ht="14.5">
      <c r="A60" s="63"/>
      <c r="B60" s="63"/>
      <c r="C60" s="63"/>
      <c r="D60" s="63"/>
      <c r="F60" s="94"/>
      <c r="G60" s="94"/>
      <c r="H60" s="94"/>
      <c r="I60" s="94"/>
      <c r="J60" s="63"/>
      <c r="K60" s="63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</row>
    <row r="61" spans="1:51" ht="14.5">
      <c r="A61" s="63"/>
      <c r="B61" s="63"/>
      <c r="C61" s="63"/>
      <c r="D61" s="63"/>
      <c r="F61" s="63"/>
      <c r="G61" s="63"/>
      <c r="H61" s="63"/>
      <c r="I61" s="63"/>
      <c r="J61" s="63"/>
      <c r="K61" s="63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</row>
    <row r="62" spans="1:51" ht="14">
      <c r="A62" s="63"/>
      <c r="B62" s="63"/>
      <c r="C62" s="63"/>
      <c r="D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</row>
    <row r="63" spans="1:51" ht="14">
      <c r="A63" s="63"/>
      <c r="B63" s="63"/>
      <c r="C63" s="63"/>
      <c r="D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</row>
    <row r="64" spans="1:51" ht="14">
      <c r="A64" s="63"/>
      <c r="B64" s="63"/>
      <c r="C64" s="63"/>
      <c r="D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</row>
    <row r="65" spans="1:51" ht="14">
      <c r="A65" s="63"/>
      <c r="B65" s="63"/>
      <c r="C65" s="63"/>
      <c r="D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</row>
    <row r="66" spans="1:51" ht="14">
      <c r="A66" s="63"/>
      <c r="B66" s="63"/>
      <c r="C66" s="63"/>
      <c r="D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</row>
    <row r="67" spans="1:51" ht="14">
      <c r="A67" s="63"/>
      <c r="B67" s="63"/>
      <c r="C67" s="63"/>
      <c r="D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</row>
    <row r="68" spans="1:51" ht="14">
      <c r="A68" s="63"/>
      <c r="B68" s="63"/>
      <c r="C68" s="63"/>
      <c r="D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</row>
    <row r="69" spans="1:51" ht="14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</row>
    <row r="70" spans="1:51" ht="14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</row>
    <row r="71" spans="1:51" ht="14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</row>
    <row r="72" spans="1:51" ht="14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</row>
    <row r="73" spans="1:51" ht="14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</row>
    <row r="74" spans="1:51" ht="1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</row>
    <row r="75" spans="1:51" ht="14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</row>
    <row r="76" spans="1:51" ht="14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</row>
    <row r="77" spans="1:51" ht="14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</row>
    <row r="78" spans="1:51" ht="14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</row>
    <row r="79" spans="1:51" ht="14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</row>
    <row r="80" spans="1:51" ht="14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</row>
    <row r="81" spans="1:51" ht="14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</row>
    <row r="82" spans="1:51" ht="14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</row>
    <row r="83" spans="1:51" ht="14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</row>
    <row r="84" spans="1:51" ht="14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</row>
    <row r="85" spans="1:51" ht="14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</row>
    <row r="86" spans="1:51" ht="14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</row>
    <row r="87" spans="1:51" ht="14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</row>
    <row r="88" spans="1:51" ht="14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</row>
    <row r="89" spans="1:51" ht="14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</row>
    <row r="90" spans="1:51" ht="14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</row>
    <row r="91" spans="1:51" ht="14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</row>
    <row r="92" spans="1:51" ht="14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</row>
    <row r="93" spans="1:51" ht="14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</row>
    <row r="94" spans="1:51" ht="1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</row>
    <row r="95" spans="1:51" ht="14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</row>
    <row r="96" spans="1:51" ht="14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</row>
    <row r="97" spans="1:51" ht="14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</row>
    <row r="98" spans="1:51" ht="14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</row>
    <row r="99" spans="1:51" ht="14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</row>
    <row r="100" spans="1:51" ht="14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</row>
    <row r="101" spans="1:51" ht="14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</row>
    <row r="102" spans="1:51" ht="14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</row>
    <row r="103" spans="1:51" ht="14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</row>
    <row r="104" spans="1:51" ht="14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</row>
    <row r="105" spans="1:51" ht="14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</row>
    <row r="106" spans="1:51" ht="14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</row>
    <row r="107" spans="1:51" ht="14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</row>
    <row r="108" spans="1:51" ht="14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</row>
    <row r="109" spans="1:51" ht="14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</row>
    <row r="110" spans="1:51" ht="14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</row>
    <row r="111" spans="1:51" ht="14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</row>
    <row r="112" spans="1:51" ht="14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</row>
    <row r="113" spans="1:51" ht="14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</row>
    <row r="114" spans="1:51" ht="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</row>
    <row r="115" spans="1:51" ht="14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</row>
    <row r="116" spans="1:51" ht="14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</row>
    <row r="117" spans="1:51" ht="14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</row>
    <row r="118" spans="1:51" ht="14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</row>
    <row r="119" spans="1:51" ht="14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</row>
    <row r="120" spans="1:51" ht="14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</row>
    <row r="121" spans="1:51" ht="14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</row>
    <row r="122" spans="1:51" ht="14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</row>
    <row r="123" spans="1:51" ht="14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</row>
    <row r="124" spans="1:51" ht="1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</row>
    <row r="125" spans="1:51" ht="14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</row>
    <row r="126" spans="1:51" ht="14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</row>
    <row r="127" spans="1:51" ht="14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</row>
    <row r="128" spans="1:51" ht="14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</row>
    <row r="129" spans="1:51" ht="14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</row>
    <row r="130" spans="1:51" ht="14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</row>
    <row r="131" spans="1:51" ht="14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</row>
    <row r="132" spans="1:51" ht="14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</row>
    <row r="133" spans="1:51" ht="14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</row>
    <row r="134" spans="1:51" ht="1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</row>
    <row r="135" spans="1:51" ht="14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</row>
    <row r="136" spans="1:51" ht="14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</row>
    <row r="137" spans="1:51" ht="14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</row>
    <row r="138" spans="1:51" ht="14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</row>
    <row r="139" spans="1:51" ht="14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</row>
    <row r="140" spans="1:51" ht="14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</row>
    <row r="141" spans="1:51" ht="14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</row>
    <row r="142" spans="1:51" ht="14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</row>
    <row r="143" spans="1:51" ht="14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:51" ht="1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</row>
    <row r="145" spans="1:51" ht="14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</row>
    <row r="146" spans="1:51" ht="14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</row>
    <row r="147" spans="1:51" ht="14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</row>
    <row r="148" spans="1:51" ht="14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</row>
    <row r="149" spans="1:51" ht="14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</row>
    <row r="150" spans="1:51" ht="14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</row>
    <row r="151" spans="1:51" ht="14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</row>
    <row r="152" spans="1:51" ht="14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</row>
    <row r="153" spans="1:51" ht="14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</row>
    <row r="154" spans="1:51" ht="1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</row>
    <row r="155" spans="1:51" ht="14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</row>
    <row r="156" spans="1:51" ht="14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</row>
    <row r="157" spans="1:51" ht="14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</row>
    <row r="158" spans="1:51" ht="14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</row>
    <row r="159" spans="1:51" ht="14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</row>
    <row r="160" spans="1:51" ht="14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</row>
    <row r="161" spans="1:51" ht="14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</row>
    <row r="162" spans="1:51" ht="14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</row>
    <row r="163" spans="1:51" ht="14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</row>
    <row r="164" spans="1:51" ht="1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</row>
    <row r="165" spans="1:51" ht="14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</row>
    <row r="166" spans="1:51" ht="14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</row>
    <row r="167" spans="1:51" ht="14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</row>
    <row r="168" spans="1:51" ht="14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</row>
    <row r="169" spans="1:51" ht="14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</row>
    <row r="170" spans="1:51" ht="14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</row>
    <row r="171" spans="1:51" ht="14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</row>
    <row r="172" spans="1:51" ht="14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</row>
    <row r="173" spans="1:51" ht="14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</row>
    <row r="174" spans="1:51" ht="1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</row>
    <row r="175" spans="1:51" ht="14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</row>
    <row r="176" spans="1:51" ht="14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</row>
    <row r="177" spans="1:51" ht="14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</row>
    <row r="178" spans="1:51" ht="14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</row>
    <row r="179" spans="1:51" ht="14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</row>
    <row r="180" spans="1:51" ht="14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</row>
    <row r="181" spans="1:51" ht="14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</row>
    <row r="182" spans="1:51" ht="14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</row>
    <row r="183" spans="1:51" ht="14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</row>
    <row r="184" spans="1:51" ht="1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</row>
    <row r="185" spans="1:51" ht="14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</row>
    <row r="186" spans="1:51" ht="14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</row>
    <row r="187" spans="1:51" ht="14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</row>
    <row r="188" spans="1:51" ht="14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</row>
    <row r="189" spans="1:51" ht="14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</row>
    <row r="190" spans="1:51" ht="14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</row>
    <row r="191" spans="1:51" ht="14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</row>
    <row r="192" spans="1:51" ht="14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</row>
    <row r="193" spans="1:51" ht="14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</row>
    <row r="194" spans="1:51" ht="1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</row>
    <row r="195" spans="1:51" ht="14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</row>
    <row r="196" spans="1:51" ht="14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</row>
    <row r="197" spans="1:51" ht="14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</row>
    <row r="198" spans="1:51" ht="14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</row>
    <row r="199" spans="1:51" ht="14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</row>
    <row r="200" spans="1:51" ht="14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</row>
    <row r="201" spans="1:51" ht="14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</row>
    <row r="202" spans="1:51" ht="14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</row>
    <row r="203" spans="1:51" ht="14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</row>
    <row r="204" spans="1:51" ht="1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</row>
    <row r="205" spans="1:51" ht="14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</row>
    <row r="206" spans="1:51" ht="14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</row>
    <row r="207" spans="1:51" ht="14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</row>
    <row r="208" spans="1:51" ht="14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</row>
    <row r="209" spans="1:51" ht="14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</row>
    <row r="210" spans="1:51" ht="14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</row>
    <row r="211" spans="1:51" ht="14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</row>
    <row r="212" spans="1:51" ht="14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</row>
    <row r="213" spans="1:51" ht="14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</row>
    <row r="214" spans="1:51" ht="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</row>
    <row r="215" spans="1:51" ht="14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</row>
    <row r="216" spans="1:51" ht="14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</row>
    <row r="217" spans="1:51" ht="14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</row>
    <row r="218" spans="1:51" ht="14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</row>
    <row r="219" spans="1:51" ht="14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</row>
    <row r="220" spans="1:51" ht="14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</row>
    <row r="221" spans="1:51" ht="14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</row>
    <row r="222" spans="1:51" ht="14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</row>
    <row r="223" spans="1:51" ht="14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</row>
    <row r="224" spans="1:51" ht="1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</row>
    <row r="225" spans="1:51" ht="14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</row>
    <row r="226" spans="1:51" ht="14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</row>
    <row r="227" spans="1:51" ht="14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</row>
    <row r="228" spans="1:51" ht="14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</row>
    <row r="229" spans="1:51" ht="14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</row>
    <row r="230" spans="1:51" ht="14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</row>
    <row r="231" spans="1:51" ht="14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</row>
    <row r="232" spans="1:51" ht="14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</row>
    <row r="233" spans="1:51" ht="14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</row>
    <row r="234" spans="1:51" ht="1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</row>
    <row r="235" spans="1:51" ht="14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</row>
    <row r="236" spans="1:51" ht="14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</row>
    <row r="237" spans="1:51" ht="14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</row>
    <row r="238" spans="1:51" ht="14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</row>
    <row r="239" spans="1:51" ht="14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</row>
    <row r="240" spans="1:51" ht="14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</row>
    <row r="241" spans="1:51" ht="14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</row>
    <row r="242" spans="1:51" ht="14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</row>
    <row r="243" spans="1:51" ht="14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</row>
    <row r="244" spans="1:51" ht="1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</row>
    <row r="245" spans="1:51" ht="14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</row>
    <row r="246" spans="1:51" ht="14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</row>
    <row r="247" spans="1:51" ht="14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</row>
    <row r="248" spans="1:51" ht="14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</row>
    <row r="249" spans="1:51" ht="14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</row>
    <row r="250" spans="1:51" ht="14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</row>
    <row r="251" spans="1:51" ht="14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</row>
    <row r="252" spans="1:51" ht="14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</row>
    <row r="253" spans="1:51" ht="14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</row>
    <row r="254" spans="1:51" ht="1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</row>
    <row r="255" spans="1:51" ht="14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</row>
    <row r="256" spans="1:51" ht="14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</row>
    <row r="257" spans="1:51" ht="14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</row>
    <row r="258" spans="1:51" ht="14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</row>
    <row r="259" spans="1:51" ht="14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</row>
    <row r="260" spans="1:51" ht="14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</row>
    <row r="261" spans="1:51" ht="14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</row>
    <row r="262" spans="1:51" ht="14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</row>
    <row r="263" spans="1:51" ht="14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</row>
    <row r="264" spans="1:51" ht="1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</row>
    <row r="265" spans="1:51" ht="14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</row>
    <row r="266" spans="1:51" ht="14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</row>
    <row r="267" spans="1:51" ht="14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</row>
    <row r="268" spans="1:51" ht="14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</row>
    <row r="269" spans="1:51" ht="14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</row>
    <row r="270" spans="1:51" ht="14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</row>
    <row r="271" spans="1:51" ht="14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</row>
    <row r="272" spans="1:51" ht="14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</row>
    <row r="273" spans="1:51" ht="14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</row>
    <row r="274" spans="1:51" ht="1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</row>
    <row r="275" spans="1:51" ht="14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</row>
    <row r="276" spans="1:51" ht="14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</row>
    <row r="277" spans="1:51" ht="14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</row>
    <row r="278" spans="1:51" ht="14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</row>
    <row r="279" spans="1:51" ht="14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</row>
    <row r="280" spans="1:51" ht="14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</row>
    <row r="281" spans="1:51" ht="14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</row>
    <row r="282" spans="1:51" ht="14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</row>
    <row r="283" spans="1:51" ht="14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</row>
    <row r="284" spans="1:51" ht="1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</row>
    <row r="285" spans="1:51" ht="14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</row>
    <row r="286" spans="1:51" ht="14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</row>
    <row r="287" spans="1:51" ht="14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</row>
    <row r="288" spans="1:51" ht="14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</row>
    <row r="289" spans="1:51" ht="14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</row>
    <row r="290" spans="1:51" ht="14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</row>
    <row r="291" spans="1:51" ht="14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</row>
    <row r="292" spans="1:51" ht="14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</row>
    <row r="293" spans="1:51" ht="14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</row>
    <row r="294" spans="1:51" ht="1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</row>
    <row r="295" spans="1:51" ht="14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</row>
    <row r="296" spans="1:51" ht="14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</row>
    <row r="297" spans="1:51" ht="14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</row>
    <row r="298" spans="1:51" ht="14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</row>
    <row r="299" spans="1:51" ht="14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</row>
    <row r="300" spans="1:51" ht="14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</row>
    <row r="301" spans="1:51" ht="14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</row>
    <row r="302" spans="1:51" ht="14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</row>
    <row r="303" spans="1:51" ht="14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</row>
    <row r="304" spans="1:51" ht="1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</row>
    <row r="305" spans="1:51" ht="14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</row>
    <row r="306" spans="1:51" ht="14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</row>
    <row r="307" spans="1:51" ht="14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</row>
    <row r="308" spans="1:51" ht="14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</row>
    <row r="309" spans="1:51" ht="14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</row>
    <row r="310" spans="1:51" ht="14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</row>
    <row r="311" spans="1:51" ht="14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</row>
    <row r="312" spans="1:51" ht="14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</row>
    <row r="313" spans="1:51" ht="14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</row>
    <row r="314" spans="1:51" ht="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</row>
    <row r="315" spans="1:51" ht="14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</row>
    <row r="316" spans="1:51" ht="14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</row>
    <row r="317" spans="1:51" ht="14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</row>
    <row r="318" spans="1:51" ht="14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</row>
    <row r="319" spans="1:51" ht="14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</row>
    <row r="320" spans="1:51" ht="14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</row>
    <row r="321" spans="1:51" ht="14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</row>
    <row r="322" spans="1:51" ht="14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</row>
    <row r="323" spans="1:51" ht="14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</row>
    <row r="324" spans="1:51" ht="1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</row>
    <row r="325" spans="1:51" ht="14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</row>
    <row r="326" spans="1:51" ht="14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</row>
    <row r="327" spans="1:51" ht="14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</row>
    <row r="328" spans="1:51" ht="14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</row>
    <row r="329" spans="1:51" ht="14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</row>
    <row r="330" spans="1:51" ht="14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</row>
    <row r="331" spans="1:51" ht="14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</row>
    <row r="332" spans="1:51" ht="14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</row>
    <row r="333" spans="1:51" ht="14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</row>
    <row r="334" spans="1:51" ht="1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</row>
    <row r="335" spans="1:51" ht="14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</row>
    <row r="336" spans="1:51" ht="14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</row>
    <row r="337" spans="1:51" ht="14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</row>
    <row r="338" spans="1:51" ht="14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</row>
    <row r="339" spans="1:51" ht="14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</row>
    <row r="340" spans="1:51" ht="14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</row>
    <row r="341" spans="1:51" ht="14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</row>
    <row r="342" spans="1:51" ht="14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</row>
    <row r="343" spans="1:51" ht="14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</row>
    <row r="344" spans="1:51" ht="1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</row>
    <row r="345" spans="1:51" ht="14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</row>
    <row r="346" spans="1:51" ht="14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</row>
    <row r="347" spans="1:51" ht="14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</row>
    <row r="348" spans="1:51" ht="14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</row>
    <row r="349" spans="1:51" ht="14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</row>
    <row r="350" spans="1:51" ht="14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</row>
    <row r="351" spans="1:51" ht="14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</row>
    <row r="352" spans="1:51" ht="14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</row>
    <row r="353" spans="1:51" ht="14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</row>
    <row r="354" spans="1:51" ht="1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</row>
    <row r="355" spans="1:51" ht="14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</row>
    <row r="356" spans="1:51" ht="14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</row>
    <row r="357" spans="1:51" ht="14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</row>
    <row r="358" spans="1:51" ht="14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</row>
    <row r="359" spans="1:51" ht="14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</row>
    <row r="360" spans="1:51" ht="14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</row>
    <row r="361" spans="1:51" ht="14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</row>
    <row r="362" spans="1:51" ht="14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</row>
    <row r="363" spans="1:51" ht="14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</row>
    <row r="364" spans="1:51" ht="1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</row>
    <row r="365" spans="1:51" ht="14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</row>
    <row r="366" spans="1:51" ht="14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</row>
    <row r="367" spans="1:51" ht="14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</row>
    <row r="368" spans="1:51" ht="14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</row>
    <row r="369" spans="1:51" ht="14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</row>
    <row r="370" spans="1:51" ht="14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</row>
    <row r="371" spans="1:51" ht="14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</row>
    <row r="372" spans="1:51" ht="14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</row>
    <row r="373" spans="1:51" ht="14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</row>
    <row r="374" spans="1:51" ht="1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</row>
    <row r="375" spans="1:51" ht="14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</row>
    <row r="376" spans="1:51" ht="14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</row>
    <row r="377" spans="1:51" ht="14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</row>
    <row r="378" spans="1:51" ht="14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</row>
    <row r="379" spans="1:51" ht="14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</row>
    <row r="380" spans="1:51" ht="14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</row>
    <row r="381" spans="1:51" ht="14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</row>
    <row r="382" spans="1:51" ht="14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</row>
    <row r="383" spans="1:51" ht="14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</row>
    <row r="384" spans="1:51" ht="1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</row>
    <row r="385" spans="1:51" ht="14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</row>
    <row r="386" spans="1:51" ht="14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</row>
    <row r="387" spans="1:51" ht="14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</row>
    <row r="388" spans="1:51" ht="14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</row>
    <row r="389" spans="1:51" ht="14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</row>
    <row r="390" spans="1:51" ht="14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</row>
    <row r="391" spans="1:51" ht="14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</row>
    <row r="392" spans="1:51" ht="14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</row>
    <row r="393" spans="1:51" ht="14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</row>
    <row r="394" spans="1:51" ht="1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</row>
    <row r="395" spans="1:51" ht="14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</row>
    <row r="396" spans="1:51" ht="14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</row>
    <row r="397" spans="1:51" ht="14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</row>
    <row r="398" spans="1:51" ht="14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</row>
    <row r="399" spans="1:51" ht="14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</row>
    <row r="400" spans="1:51" ht="14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</row>
    <row r="401" spans="1:51" ht="14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</row>
    <row r="402" spans="1:51" ht="14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</row>
    <row r="403" spans="1:51" ht="14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</row>
    <row r="404" spans="1:51" ht="1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</row>
    <row r="405" spans="1:51" ht="14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</row>
    <row r="406" spans="1:51" ht="14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</row>
    <row r="407" spans="1:51" ht="14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</row>
    <row r="408" spans="1:51" ht="14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</row>
    <row r="409" spans="1:51" ht="14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</row>
    <row r="410" spans="1:51" ht="14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</row>
    <row r="411" spans="1:51" ht="14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</row>
    <row r="412" spans="1:51" ht="14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</row>
    <row r="413" spans="1:51" ht="14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</row>
    <row r="414" spans="1:51" ht="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</row>
    <row r="415" spans="1:51" ht="14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</row>
    <row r="416" spans="1:51" ht="14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</row>
    <row r="417" spans="1:51" ht="14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</row>
    <row r="418" spans="1:51" ht="14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</row>
    <row r="419" spans="1:51" ht="14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</row>
    <row r="420" spans="1:51" ht="14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</row>
    <row r="421" spans="1:51" ht="14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</row>
    <row r="422" spans="1:51" ht="14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</row>
    <row r="423" spans="1:51" ht="14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</row>
    <row r="424" spans="1:51" ht="1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</row>
    <row r="425" spans="1:51" ht="14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</row>
    <row r="426" spans="1:51" ht="14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</row>
    <row r="427" spans="1:51" ht="14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</row>
    <row r="428" spans="1:51" ht="14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</row>
    <row r="429" spans="1:51" ht="14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</row>
    <row r="430" spans="1:51" ht="14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</row>
    <row r="431" spans="1:51" ht="14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</row>
    <row r="432" spans="1:51" ht="14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</row>
    <row r="433" spans="1:51" ht="14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</row>
    <row r="434" spans="1:51" ht="1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</row>
    <row r="435" spans="1:51" ht="14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</row>
    <row r="436" spans="1:51" ht="14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</row>
    <row r="437" spans="1:51" ht="14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</row>
    <row r="438" spans="1:51" ht="14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</row>
    <row r="439" spans="1:51" ht="14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</row>
    <row r="440" spans="1:51" ht="14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</row>
    <row r="441" spans="1:51" ht="14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</row>
    <row r="442" spans="1:51" ht="14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</row>
    <row r="443" spans="1:51" ht="14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</row>
    <row r="444" spans="1:51" ht="1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</row>
    <row r="445" spans="1:51" ht="14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</row>
    <row r="446" spans="1:51" ht="14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</row>
    <row r="447" spans="1:51" ht="14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</row>
    <row r="448" spans="1:51" ht="14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</row>
    <row r="449" spans="1:51" ht="14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</row>
    <row r="450" spans="1:51" ht="14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</row>
    <row r="451" spans="1:51" ht="14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</row>
    <row r="452" spans="1:51" ht="14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</row>
    <row r="453" spans="1:51" ht="14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</row>
    <row r="454" spans="1:51" ht="1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</row>
    <row r="455" spans="1:51" ht="14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</row>
    <row r="456" spans="1:51" ht="14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</row>
    <row r="457" spans="1:51" ht="14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</row>
    <row r="458" spans="1:51" ht="14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</row>
    <row r="459" spans="1:51" ht="14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</row>
    <row r="460" spans="1:51" ht="14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</row>
    <row r="461" spans="1:51" ht="14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</row>
    <row r="462" spans="1:51" ht="14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</row>
    <row r="463" spans="1:51" ht="14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</row>
    <row r="464" spans="1:51" ht="1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</row>
    <row r="465" spans="1:51" ht="14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</row>
    <row r="466" spans="1:51" ht="14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</row>
    <row r="467" spans="1:51" ht="14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</row>
    <row r="468" spans="1:51" ht="14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</row>
    <row r="469" spans="1:51" ht="14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</row>
    <row r="470" spans="1:51" ht="14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</row>
    <row r="471" spans="1:51" ht="14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</row>
    <row r="472" spans="1:51" ht="14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</row>
    <row r="473" spans="1:51" ht="14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</row>
    <row r="474" spans="1:51" ht="1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</row>
    <row r="475" spans="1:51" ht="14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</row>
    <row r="476" spans="1:51" ht="14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</row>
    <row r="477" spans="1:51" ht="14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</row>
    <row r="478" spans="1:51" ht="14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</row>
    <row r="479" spans="1:51" ht="14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</row>
    <row r="480" spans="1:51" ht="14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</row>
    <row r="481" spans="1:51" ht="14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</row>
    <row r="482" spans="1:51" ht="14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</row>
    <row r="483" spans="1:51" ht="14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</row>
    <row r="484" spans="1:51" ht="1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</row>
    <row r="485" spans="1:51" ht="14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</row>
    <row r="486" spans="1:51" ht="14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</row>
    <row r="487" spans="1:51" ht="14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</row>
    <row r="488" spans="1:51" ht="14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</row>
    <row r="489" spans="1:51" ht="14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</row>
    <row r="490" spans="1:51" ht="14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</row>
    <row r="491" spans="1:51" ht="14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</row>
    <row r="492" spans="1:51" ht="14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</row>
    <row r="493" spans="1:51" ht="14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</row>
    <row r="494" spans="1:51" ht="1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</row>
    <row r="495" spans="1:51" ht="14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</row>
    <row r="496" spans="1:51" ht="14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</row>
    <row r="497" spans="1:51" ht="14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</row>
    <row r="498" spans="1:51" ht="14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</row>
    <row r="499" spans="1:51" ht="14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</row>
    <row r="500" spans="1:51" ht="14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</row>
    <row r="501" spans="1:51" ht="14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</row>
    <row r="502" spans="1:51" ht="14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</row>
    <row r="503" spans="1:51" ht="14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</row>
    <row r="504" spans="1:51" ht="1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</row>
    <row r="505" spans="1:51" ht="14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</row>
    <row r="506" spans="1:51" ht="14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</row>
    <row r="507" spans="1:51" ht="14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</row>
    <row r="508" spans="1:51" ht="14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</row>
    <row r="509" spans="1:51" ht="14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</row>
    <row r="510" spans="1:51" ht="14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</row>
    <row r="511" spans="1:51" ht="14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</row>
    <row r="512" spans="1:51" ht="14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</row>
    <row r="513" spans="1:51" ht="14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</row>
    <row r="514" spans="1:51" ht="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</row>
    <row r="515" spans="1:51" ht="14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</row>
    <row r="516" spans="1:51" ht="14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</row>
    <row r="517" spans="1:51" ht="14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</row>
    <row r="518" spans="1:51" ht="14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</row>
    <row r="519" spans="1:51" ht="14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</row>
    <row r="520" spans="1:51" ht="14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</row>
    <row r="521" spans="1:51" ht="14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</row>
    <row r="522" spans="1:51" ht="14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</row>
    <row r="523" spans="1:51" ht="14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</row>
    <row r="524" spans="1:51" ht="1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</row>
    <row r="525" spans="1:51" ht="14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</row>
    <row r="526" spans="1:51" ht="14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</row>
    <row r="527" spans="1:51" ht="14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</row>
    <row r="528" spans="1:51" ht="14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</row>
    <row r="529" spans="1:51" ht="14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</row>
    <row r="530" spans="1:51" ht="14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</row>
    <row r="531" spans="1:51" ht="14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</row>
    <row r="532" spans="1:51" ht="14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</row>
    <row r="533" spans="1:51" ht="14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</row>
    <row r="534" spans="1:51" ht="1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</row>
    <row r="535" spans="1:51" ht="14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</row>
    <row r="536" spans="1:51" ht="14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</row>
    <row r="537" spans="1:51" ht="14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</row>
    <row r="538" spans="1:51" ht="14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</row>
    <row r="539" spans="1:51" ht="14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</row>
    <row r="540" spans="1:51" ht="14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</row>
    <row r="541" spans="1:51" ht="14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</row>
    <row r="542" spans="1:51" ht="14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</row>
    <row r="543" spans="1:51" ht="14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</row>
    <row r="544" spans="1:51" ht="1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</row>
    <row r="545" spans="1:51" ht="14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</row>
    <row r="546" spans="1:51" ht="14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</row>
    <row r="547" spans="1:51" ht="14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</row>
    <row r="548" spans="1:51" ht="14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</row>
    <row r="549" spans="1:51" ht="14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</row>
    <row r="550" spans="1:51" ht="14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</row>
    <row r="551" spans="1:51" ht="14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</row>
    <row r="552" spans="1:51" ht="14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</row>
    <row r="553" spans="1:51" ht="14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</row>
    <row r="554" spans="1:51" ht="1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</row>
    <row r="555" spans="1:51" ht="14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</row>
    <row r="556" spans="1:51" ht="14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</row>
    <row r="557" spans="1:51" ht="14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</row>
    <row r="558" spans="1:51" ht="14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</row>
    <row r="559" spans="1:51" ht="14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</row>
    <row r="560" spans="1:51" ht="14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</row>
    <row r="561" spans="1:51" ht="14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</row>
    <row r="562" spans="1:51" ht="14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</row>
    <row r="563" spans="1:51" ht="14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</row>
    <row r="564" spans="1:51" ht="1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</row>
    <row r="565" spans="1:51" ht="14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</row>
    <row r="566" spans="1:51" ht="14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</row>
    <row r="567" spans="1:51" ht="14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</row>
    <row r="568" spans="1:51" ht="14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</row>
    <row r="569" spans="1:51" ht="14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</row>
    <row r="570" spans="1:51" ht="14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</row>
    <row r="571" spans="1:51" ht="14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</row>
    <row r="572" spans="1:51" ht="14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</row>
    <row r="573" spans="1:51" ht="14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</row>
    <row r="574" spans="1:51" ht="1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</row>
    <row r="575" spans="1:51" ht="14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</row>
    <row r="576" spans="1:51" ht="14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</row>
    <row r="577" spans="1:51" ht="14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</row>
    <row r="578" spans="1:51" ht="14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</row>
    <row r="579" spans="1:51" ht="14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</row>
    <row r="580" spans="1:51" ht="14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</row>
    <row r="581" spans="1:51" ht="14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</row>
    <row r="582" spans="1:51" ht="14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</row>
    <row r="583" spans="1:51" ht="14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</row>
    <row r="584" spans="1:51" ht="1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</row>
    <row r="585" spans="1:51" ht="14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</row>
    <row r="586" spans="1:51" ht="14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</row>
    <row r="587" spans="1:51" ht="14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</row>
    <row r="588" spans="1:51" ht="14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</row>
    <row r="589" spans="1:51" ht="14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</row>
    <row r="590" spans="1:51" ht="14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</row>
    <row r="591" spans="1:51" ht="14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</row>
    <row r="592" spans="1:51" ht="14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</row>
    <row r="593" spans="1:51" ht="14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</row>
    <row r="594" spans="1:51" ht="1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</row>
    <row r="595" spans="1:51" ht="14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</row>
    <row r="596" spans="1:51" ht="14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</row>
    <row r="597" spans="1:51" ht="14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</row>
    <row r="598" spans="1:51" ht="14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</row>
    <row r="599" spans="1:51" ht="14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</row>
    <row r="600" spans="1:51" ht="14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</row>
    <row r="601" spans="1:51" ht="14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</row>
    <row r="602" spans="1:51" ht="14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</row>
    <row r="603" spans="1:51" ht="14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</row>
    <row r="604" spans="1:51" ht="1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</row>
    <row r="605" spans="1:51" ht="14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</row>
    <row r="606" spans="1:51" ht="14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</row>
    <row r="607" spans="1:51" ht="14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</row>
    <row r="608" spans="1:51" ht="14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</row>
    <row r="609" spans="1:51" ht="14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</row>
    <row r="610" spans="1:51" ht="14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</row>
    <row r="611" spans="1:51" ht="14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</row>
    <row r="612" spans="1:51" ht="14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</row>
    <row r="613" spans="1:51" ht="14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</row>
    <row r="614" spans="1:51" ht="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</row>
    <row r="615" spans="1:51" ht="14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</row>
    <row r="616" spans="1:51" ht="14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</row>
    <row r="617" spans="1:51" ht="14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</row>
    <row r="618" spans="1:51" ht="14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</row>
    <row r="619" spans="1:51" ht="14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</row>
    <row r="620" spans="1:51" ht="14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</row>
    <row r="621" spans="1:51" ht="14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</row>
    <row r="622" spans="1:51" ht="14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</row>
    <row r="623" spans="1:51" ht="14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</row>
    <row r="624" spans="1:51" ht="1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</row>
    <row r="625" spans="1:51" ht="14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</row>
    <row r="626" spans="1:51" ht="14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</row>
    <row r="627" spans="1:51" ht="14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</row>
    <row r="628" spans="1:51" ht="14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</row>
    <row r="629" spans="1:51" ht="14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</row>
    <row r="630" spans="1:51" ht="14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</row>
    <row r="631" spans="1:51" ht="14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</row>
    <row r="632" spans="1:51" ht="14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</row>
    <row r="633" spans="1:51" ht="14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</row>
    <row r="634" spans="1:51" ht="1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</row>
    <row r="635" spans="1:51" ht="14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</row>
    <row r="636" spans="1:51" ht="14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</row>
    <row r="637" spans="1:51" ht="14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</row>
    <row r="638" spans="1:51" ht="14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</row>
    <row r="639" spans="1:51" ht="14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</row>
    <row r="640" spans="1:51" ht="14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</row>
    <row r="641" spans="1:51" ht="14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</row>
    <row r="642" spans="1:51" ht="14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</row>
    <row r="643" spans="1:51" ht="14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</row>
    <row r="644" spans="1:51" ht="1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</row>
    <row r="645" spans="1:51" ht="14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</row>
    <row r="646" spans="1:51" ht="14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</row>
    <row r="647" spans="1:51" ht="14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</row>
    <row r="648" spans="1:51" ht="14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</row>
    <row r="649" spans="1:51" ht="14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</row>
    <row r="650" spans="1:51" ht="14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</row>
    <row r="651" spans="1:51" ht="14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</row>
    <row r="652" spans="1:51" ht="14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</row>
    <row r="653" spans="1:51" ht="14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</row>
    <row r="654" spans="1:51" ht="1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</row>
    <row r="655" spans="1:51" ht="14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</row>
    <row r="656" spans="1:51" ht="14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</row>
    <row r="657" spans="1:51" ht="14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</row>
    <row r="658" spans="1:51" ht="14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</row>
    <row r="659" spans="1:51" ht="14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</row>
    <row r="660" spans="1:51" ht="14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</row>
    <row r="661" spans="1:51" ht="14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</row>
    <row r="662" spans="1:51" ht="14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</row>
    <row r="663" spans="1:51" ht="14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</row>
    <row r="664" spans="1:51" ht="1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</row>
    <row r="665" spans="1:51" ht="14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</row>
    <row r="666" spans="1:51" ht="14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</row>
    <row r="667" spans="1:51" ht="14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</row>
    <row r="668" spans="1:51" ht="14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</row>
    <row r="669" spans="1:51" ht="14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</row>
    <row r="670" spans="1:51" ht="14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</row>
    <row r="671" spans="1:51" ht="14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</row>
    <row r="672" spans="1:51" ht="14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</row>
    <row r="673" spans="1:51" ht="14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</row>
    <row r="674" spans="1:51" ht="1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</row>
    <row r="675" spans="1:51" ht="14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</row>
    <row r="676" spans="1:51" ht="14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</row>
    <row r="677" spans="1:51" ht="14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</row>
    <row r="678" spans="1:51" ht="14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</row>
    <row r="679" spans="1:51" ht="14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</row>
    <row r="680" spans="1:51" ht="14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</row>
    <row r="681" spans="1:51" ht="14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</row>
    <row r="682" spans="1:51" ht="14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</row>
    <row r="683" spans="1:51" ht="14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</row>
    <row r="684" spans="1:51" ht="1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</row>
    <row r="685" spans="1:51" ht="14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</row>
    <row r="686" spans="1:51" ht="14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</row>
    <row r="687" spans="1:51" ht="14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</row>
    <row r="688" spans="1:51" ht="14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</row>
    <row r="689" spans="1:51" ht="14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</row>
    <row r="690" spans="1:51" ht="14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</row>
    <row r="691" spans="1:51" ht="14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</row>
    <row r="692" spans="1:51" ht="14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</row>
    <row r="693" spans="1:51" ht="14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</row>
    <row r="694" spans="1:51" ht="1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</row>
    <row r="695" spans="1:51" ht="14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</row>
    <row r="696" spans="1:51" ht="14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</row>
    <row r="697" spans="1:51" ht="14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</row>
    <row r="698" spans="1:51" ht="14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</row>
    <row r="699" spans="1:51" ht="14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</row>
    <row r="700" spans="1:51" ht="14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</row>
    <row r="701" spans="1:51" ht="14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</row>
    <row r="702" spans="1:51" ht="14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</row>
    <row r="703" spans="1:51" ht="14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</row>
    <row r="704" spans="1:51" ht="1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</row>
    <row r="705" spans="1:51" ht="14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</row>
    <row r="706" spans="1:51" ht="14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</row>
    <row r="707" spans="1:51" ht="14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</row>
    <row r="708" spans="1:51" ht="14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</row>
    <row r="709" spans="1:51" ht="14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</row>
    <row r="710" spans="1:51" ht="14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</row>
    <row r="711" spans="1:51" ht="14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</row>
    <row r="712" spans="1:51" ht="14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</row>
    <row r="713" spans="1:51" ht="14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</row>
    <row r="714" spans="1:51" ht="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</row>
    <row r="715" spans="1:51" ht="14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</row>
    <row r="716" spans="1:51" ht="14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</row>
    <row r="717" spans="1:51" ht="14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</row>
    <row r="718" spans="1:51" ht="14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</row>
    <row r="719" spans="1:51" ht="14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</row>
    <row r="720" spans="1:51" ht="14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</row>
    <row r="721" spans="1:51" ht="14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</row>
    <row r="722" spans="1:51" ht="14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</row>
    <row r="723" spans="1:51" ht="14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</row>
    <row r="724" spans="1:51" ht="1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</row>
    <row r="725" spans="1:51" ht="14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</row>
    <row r="726" spans="1:51" ht="14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</row>
    <row r="727" spans="1:51" ht="14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</row>
    <row r="728" spans="1:51" ht="14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</row>
    <row r="729" spans="1:51" ht="14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</row>
    <row r="730" spans="1:51" ht="14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</row>
    <row r="731" spans="1:51" ht="14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</row>
    <row r="732" spans="1:51" ht="14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</row>
    <row r="733" spans="1:51" ht="14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</row>
    <row r="734" spans="1:51" ht="1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</row>
    <row r="735" spans="1:51" ht="14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</row>
    <row r="736" spans="1:51" ht="14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</row>
    <row r="737" spans="1:51" ht="14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</row>
    <row r="738" spans="1:51" ht="14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</row>
    <row r="739" spans="1:51" ht="14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</row>
    <row r="740" spans="1:51" ht="14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</row>
    <row r="741" spans="1:51" ht="14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</row>
    <row r="742" spans="1:51" ht="14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</row>
    <row r="743" spans="1:51" ht="14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</row>
    <row r="744" spans="1:51" ht="1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</row>
    <row r="745" spans="1:51" ht="14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</row>
    <row r="746" spans="1:51" ht="14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</row>
    <row r="747" spans="1:51" ht="14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</row>
    <row r="748" spans="1:51" ht="14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</row>
    <row r="749" spans="1:51" ht="14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</row>
    <row r="750" spans="1:51" ht="14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</row>
    <row r="751" spans="1:51" ht="14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</row>
    <row r="752" spans="1:51" ht="14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</row>
    <row r="753" spans="1:51" ht="14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</row>
    <row r="754" spans="1:51" ht="1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</row>
    <row r="755" spans="1:51" ht="14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</row>
    <row r="756" spans="1:51" ht="14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</row>
    <row r="757" spans="1:51" ht="14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</row>
    <row r="758" spans="1:51" ht="14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</row>
    <row r="759" spans="1:51" ht="14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</row>
    <row r="760" spans="1:51" ht="14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</row>
    <row r="761" spans="1:51" ht="14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</row>
    <row r="762" spans="1:51" ht="14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</row>
    <row r="763" spans="1:51" ht="14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</row>
    <row r="764" spans="1:51" ht="1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</row>
    <row r="765" spans="1:51" ht="14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</row>
    <row r="766" spans="1:51" ht="14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</row>
    <row r="767" spans="1:51" ht="14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</row>
    <row r="768" spans="1:51" ht="14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</row>
    <row r="769" spans="1:51" ht="14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</row>
    <row r="770" spans="1:51" ht="14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</row>
    <row r="771" spans="1:51" ht="14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</row>
    <row r="772" spans="1:51" ht="14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</row>
    <row r="773" spans="1:51" ht="14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</row>
    <row r="774" spans="1:51" ht="1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</row>
    <row r="775" spans="1:51" ht="14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</row>
    <row r="776" spans="1:51" ht="14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</row>
    <row r="777" spans="1:51" ht="14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</row>
    <row r="778" spans="1:51" ht="14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</row>
    <row r="779" spans="1:51" ht="14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</row>
    <row r="780" spans="1:51" ht="14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</row>
    <row r="781" spans="1:51" ht="14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</row>
    <row r="782" spans="1:51" ht="14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</row>
    <row r="783" spans="1:51" ht="14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</row>
    <row r="784" spans="1:51" ht="1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</row>
    <row r="785" spans="1:51" ht="14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</row>
    <row r="786" spans="1:51" ht="14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</row>
    <row r="787" spans="1:51" ht="14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</row>
    <row r="788" spans="1:51" ht="14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</row>
    <row r="789" spans="1:51" ht="14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</row>
    <row r="790" spans="1:51" ht="14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</row>
    <row r="791" spans="1:51" ht="14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</row>
    <row r="792" spans="1:51" ht="14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</row>
    <row r="793" spans="1:51" ht="14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</row>
    <row r="794" spans="1:51" ht="1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</row>
    <row r="795" spans="1:51" ht="14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</row>
    <row r="796" spans="1:51" ht="14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</row>
    <row r="797" spans="1:51" ht="14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</row>
    <row r="798" spans="1:51" ht="14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</row>
    <row r="799" spans="1:51" ht="14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</row>
    <row r="800" spans="1:51" ht="14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</row>
    <row r="801" spans="1:51" ht="14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</row>
    <row r="802" spans="1:51" ht="14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</row>
    <row r="803" spans="1:51" ht="14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</row>
    <row r="804" spans="1:51" ht="1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</row>
    <row r="805" spans="1:51" ht="14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</row>
    <row r="806" spans="1:51" ht="14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</row>
    <row r="807" spans="1:51" ht="14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</row>
    <row r="808" spans="1:51" ht="14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</row>
    <row r="809" spans="1:51" ht="14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</row>
    <row r="810" spans="1:51" ht="14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</row>
    <row r="811" spans="1:51" ht="14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</row>
    <row r="812" spans="1:51" ht="14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</row>
    <row r="813" spans="1:51" ht="14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</row>
    <row r="814" spans="1:51" ht="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</row>
    <row r="815" spans="1:51" ht="14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</row>
    <row r="816" spans="1:51" ht="14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</row>
    <row r="817" spans="1:51" ht="14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</row>
    <row r="818" spans="1:51" ht="14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</row>
    <row r="819" spans="1:51" ht="14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</row>
    <row r="820" spans="1:51" ht="14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</row>
    <row r="821" spans="1:51" ht="14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</row>
    <row r="822" spans="1:51" ht="14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</row>
    <row r="823" spans="1:51" ht="14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</row>
    <row r="824" spans="1:51" ht="1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</row>
    <row r="825" spans="1:51" ht="14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</row>
    <row r="826" spans="1:51" ht="14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</row>
    <row r="827" spans="1:51" ht="14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</row>
    <row r="828" spans="1:51" ht="14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</row>
    <row r="829" spans="1:51" ht="14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</row>
    <row r="830" spans="1:51" ht="14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</row>
    <row r="831" spans="1:51" ht="14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</row>
    <row r="832" spans="1:51" ht="14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</row>
    <row r="833" spans="1:51" ht="14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</row>
    <row r="834" spans="1:51" ht="1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</row>
    <row r="835" spans="1:51" ht="14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</row>
    <row r="836" spans="1:51" ht="14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</row>
    <row r="837" spans="1:51" ht="14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</row>
    <row r="838" spans="1:51" ht="14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</row>
    <row r="839" spans="1:51" ht="14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  <c r="AO839" s="63"/>
      <c r="AP839" s="63"/>
      <c r="AQ839" s="63"/>
      <c r="AR839" s="63"/>
      <c r="AS839" s="63"/>
      <c r="AT839" s="63"/>
      <c r="AU839" s="63"/>
      <c r="AV839" s="63"/>
      <c r="AW839" s="63"/>
      <c r="AX839" s="63"/>
      <c r="AY839" s="63"/>
    </row>
    <row r="840" spans="1:51" ht="14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</row>
    <row r="841" spans="1:51" ht="14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  <c r="AO841" s="63"/>
      <c r="AP841" s="63"/>
      <c r="AQ841" s="63"/>
      <c r="AR841" s="63"/>
      <c r="AS841" s="63"/>
      <c r="AT841" s="63"/>
      <c r="AU841" s="63"/>
      <c r="AV841" s="63"/>
      <c r="AW841" s="63"/>
      <c r="AX841" s="63"/>
      <c r="AY841" s="63"/>
    </row>
    <row r="842" spans="1:51" ht="14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</row>
    <row r="843" spans="1:51" ht="14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  <c r="AO843" s="63"/>
      <c r="AP843" s="63"/>
      <c r="AQ843" s="63"/>
      <c r="AR843" s="63"/>
      <c r="AS843" s="63"/>
      <c r="AT843" s="63"/>
      <c r="AU843" s="63"/>
      <c r="AV843" s="63"/>
      <c r="AW843" s="63"/>
      <c r="AX843" s="63"/>
      <c r="AY843" s="63"/>
    </row>
    <row r="844" spans="1:51" ht="1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</row>
    <row r="845" spans="1:51" ht="14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</row>
    <row r="846" spans="1:51" ht="14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</row>
    <row r="847" spans="1:51" ht="14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</row>
    <row r="848" spans="1:51" ht="14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</row>
    <row r="849" spans="1:51" ht="14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</row>
    <row r="850" spans="1:51" ht="14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</row>
    <row r="851" spans="1:51" ht="14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</row>
    <row r="852" spans="1:51" ht="14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</row>
    <row r="853" spans="1:51" ht="14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</row>
    <row r="854" spans="1:51" ht="1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</row>
    <row r="855" spans="1:51" ht="14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</row>
    <row r="856" spans="1:51" ht="14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</row>
    <row r="857" spans="1:51" ht="14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</row>
    <row r="858" spans="1:51" ht="14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</row>
    <row r="859" spans="1:51" ht="14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</row>
    <row r="860" spans="1:51" ht="14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</row>
    <row r="861" spans="1:51" ht="14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</row>
    <row r="862" spans="1:51" ht="14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</row>
    <row r="863" spans="1:51" ht="14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</row>
    <row r="864" spans="1:51" ht="1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</row>
    <row r="865" spans="1:51" ht="14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</row>
    <row r="866" spans="1:51" ht="14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</row>
    <row r="867" spans="1:51" ht="14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</row>
    <row r="868" spans="1:51" ht="14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</row>
    <row r="869" spans="1:51" ht="14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  <c r="AO869" s="63"/>
      <c r="AP869" s="63"/>
      <c r="AQ869" s="63"/>
      <c r="AR869" s="63"/>
      <c r="AS869" s="63"/>
      <c r="AT869" s="63"/>
      <c r="AU869" s="63"/>
      <c r="AV869" s="63"/>
      <c r="AW869" s="63"/>
      <c r="AX869" s="63"/>
      <c r="AY869" s="63"/>
    </row>
    <row r="870" spans="1:51" ht="14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</row>
    <row r="871" spans="1:51" ht="14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  <c r="AO871" s="63"/>
      <c r="AP871" s="63"/>
      <c r="AQ871" s="63"/>
      <c r="AR871" s="63"/>
      <c r="AS871" s="63"/>
      <c r="AT871" s="63"/>
      <c r="AU871" s="63"/>
      <c r="AV871" s="63"/>
      <c r="AW871" s="63"/>
      <c r="AX871" s="63"/>
      <c r="AY871" s="63"/>
    </row>
    <row r="872" spans="1:51" ht="14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  <c r="AO872" s="63"/>
      <c r="AP872" s="63"/>
      <c r="AQ872" s="63"/>
      <c r="AR872" s="63"/>
      <c r="AS872" s="63"/>
      <c r="AT872" s="63"/>
      <c r="AU872" s="63"/>
      <c r="AV872" s="63"/>
      <c r="AW872" s="63"/>
      <c r="AX872" s="63"/>
      <c r="AY872" s="63"/>
    </row>
    <row r="873" spans="1:51" ht="14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  <c r="AO873" s="63"/>
      <c r="AP873" s="63"/>
      <c r="AQ873" s="63"/>
      <c r="AR873" s="63"/>
      <c r="AS873" s="63"/>
      <c r="AT873" s="63"/>
      <c r="AU873" s="63"/>
      <c r="AV873" s="63"/>
      <c r="AW873" s="63"/>
      <c r="AX873" s="63"/>
      <c r="AY873" s="63"/>
    </row>
    <row r="874" spans="1:51" ht="1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  <c r="AO874" s="63"/>
      <c r="AP874" s="63"/>
      <c r="AQ874" s="63"/>
      <c r="AR874" s="63"/>
      <c r="AS874" s="63"/>
      <c r="AT874" s="63"/>
      <c r="AU874" s="63"/>
      <c r="AV874" s="63"/>
      <c r="AW874" s="63"/>
      <c r="AX874" s="63"/>
      <c r="AY874" s="63"/>
    </row>
    <row r="875" spans="1:51" ht="14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  <c r="AO875" s="63"/>
      <c r="AP875" s="63"/>
      <c r="AQ875" s="63"/>
      <c r="AR875" s="63"/>
      <c r="AS875" s="63"/>
      <c r="AT875" s="63"/>
      <c r="AU875" s="63"/>
      <c r="AV875" s="63"/>
      <c r="AW875" s="63"/>
      <c r="AX875" s="63"/>
      <c r="AY875" s="63"/>
    </row>
    <row r="876" spans="1:51" ht="14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  <c r="AO876" s="63"/>
      <c r="AP876" s="63"/>
      <c r="AQ876" s="63"/>
      <c r="AR876" s="63"/>
      <c r="AS876" s="63"/>
      <c r="AT876" s="63"/>
      <c r="AU876" s="63"/>
      <c r="AV876" s="63"/>
      <c r="AW876" s="63"/>
      <c r="AX876" s="63"/>
      <c r="AY876" s="63"/>
    </row>
    <row r="877" spans="1:51" ht="14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  <c r="AO877" s="63"/>
      <c r="AP877" s="63"/>
      <c r="AQ877" s="63"/>
      <c r="AR877" s="63"/>
      <c r="AS877" s="63"/>
      <c r="AT877" s="63"/>
      <c r="AU877" s="63"/>
      <c r="AV877" s="63"/>
      <c r="AW877" s="63"/>
      <c r="AX877" s="63"/>
      <c r="AY877" s="63"/>
    </row>
    <row r="878" spans="1:51" ht="14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  <c r="AO878" s="63"/>
      <c r="AP878" s="63"/>
      <c r="AQ878" s="63"/>
      <c r="AR878" s="63"/>
      <c r="AS878" s="63"/>
      <c r="AT878" s="63"/>
      <c r="AU878" s="63"/>
      <c r="AV878" s="63"/>
      <c r="AW878" s="63"/>
      <c r="AX878" s="63"/>
      <c r="AY878" s="63"/>
    </row>
    <row r="879" spans="1:51" ht="14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  <c r="AO879" s="63"/>
      <c r="AP879" s="63"/>
      <c r="AQ879" s="63"/>
      <c r="AR879" s="63"/>
      <c r="AS879" s="63"/>
      <c r="AT879" s="63"/>
      <c r="AU879" s="63"/>
      <c r="AV879" s="63"/>
      <c r="AW879" s="63"/>
      <c r="AX879" s="63"/>
      <c r="AY879" s="63"/>
    </row>
    <row r="880" spans="1:51" ht="14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  <c r="AO880" s="63"/>
      <c r="AP880" s="63"/>
      <c r="AQ880" s="63"/>
      <c r="AR880" s="63"/>
      <c r="AS880" s="63"/>
      <c r="AT880" s="63"/>
      <c r="AU880" s="63"/>
      <c r="AV880" s="63"/>
      <c r="AW880" s="63"/>
      <c r="AX880" s="63"/>
      <c r="AY880" s="63"/>
    </row>
    <row r="881" spans="1:51" ht="14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  <c r="AO881" s="63"/>
      <c r="AP881" s="63"/>
      <c r="AQ881" s="63"/>
      <c r="AR881" s="63"/>
      <c r="AS881" s="63"/>
      <c r="AT881" s="63"/>
      <c r="AU881" s="63"/>
      <c r="AV881" s="63"/>
      <c r="AW881" s="63"/>
      <c r="AX881" s="63"/>
      <c r="AY881" s="63"/>
    </row>
    <row r="882" spans="1:51" ht="14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  <c r="AO882" s="63"/>
      <c r="AP882" s="63"/>
      <c r="AQ882" s="63"/>
      <c r="AR882" s="63"/>
      <c r="AS882" s="63"/>
      <c r="AT882" s="63"/>
      <c r="AU882" s="63"/>
      <c r="AV882" s="63"/>
      <c r="AW882" s="63"/>
      <c r="AX882" s="63"/>
      <c r="AY882" s="63"/>
    </row>
    <row r="883" spans="1:51" ht="14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  <c r="AO883" s="63"/>
      <c r="AP883" s="63"/>
      <c r="AQ883" s="63"/>
      <c r="AR883" s="63"/>
      <c r="AS883" s="63"/>
      <c r="AT883" s="63"/>
      <c r="AU883" s="63"/>
      <c r="AV883" s="63"/>
      <c r="AW883" s="63"/>
      <c r="AX883" s="63"/>
      <c r="AY883" s="63"/>
    </row>
    <row r="884" spans="1:51" ht="1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  <c r="AO884" s="63"/>
      <c r="AP884" s="63"/>
      <c r="AQ884" s="63"/>
      <c r="AR884" s="63"/>
      <c r="AS884" s="63"/>
      <c r="AT884" s="63"/>
      <c r="AU884" s="63"/>
      <c r="AV884" s="63"/>
      <c r="AW884" s="63"/>
      <c r="AX884" s="63"/>
      <c r="AY884" s="63"/>
    </row>
    <row r="885" spans="1:51" ht="14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  <c r="AO885" s="63"/>
      <c r="AP885" s="63"/>
      <c r="AQ885" s="63"/>
      <c r="AR885" s="63"/>
      <c r="AS885" s="63"/>
      <c r="AT885" s="63"/>
      <c r="AU885" s="63"/>
      <c r="AV885" s="63"/>
      <c r="AW885" s="63"/>
      <c r="AX885" s="63"/>
      <c r="AY885" s="63"/>
    </row>
    <row r="886" spans="1:51" ht="14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  <c r="AO886" s="63"/>
      <c r="AP886" s="63"/>
      <c r="AQ886" s="63"/>
      <c r="AR886" s="63"/>
      <c r="AS886" s="63"/>
      <c r="AT886" s="63"/>
      <c r="AU886" s="63"/>
      <c r="AV886" s="63"/>
      <c r="AW886" s="63"/>
      <c r="AX886" s="63"/>
      <c r="AY886" s="63"/>
    </row>
    <row r="887" spans="1:51" ht="14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  <c r="AO887" s="63"/>
      <c r="AP887" s="63"/>
      <c r="AQ887" s="63"/>
      <c r="AR887" s="63"/>
      <c r="AS887" s="63"/>
      <c r="AT887" s="63"/>
      <c r="AU887" s="63"/>
      <c r="AV887" s="63"/>
      <c r="AW887" s="63"/>
      <c r="AX887" s="63"/>
      <c r="AY887" s="63"/>
    </row>
    <row r="888" spans="1:51" ht="14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  <c r="AO888" s="63"/>
      <c r="AP888" s="63"/>
      <c r="AQ888" s="63"/>
      <c r="AR888" s="63"/>
      <c r="AS888" s="63"/>
      <c r="AT888" s="63"/>
      <c r="AU888" s="63"/>
      <c r="AV888" s="63"/>
      <c r="AW888" s="63"/>
      <c r="AX888" s="63"/>
      <c r="AY888" s="63"/>
    </row>
    <row r="889" spans="1:51" ht="14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  <c r="AO889" s="63"/>
      <c r="AP889" s="63"/>
      <c r="AQ889" s="63"/>
      <c r="AR889" s="63"/>
      <c r="AS889" s="63"/>
      <c r="AT889" s="63"/>
      <c r="AU889" s="63"/>
      <c r="AV889" s="63"/>
      <c r="AW889" s="63"/>
      <c r="AX889" s="63"/>
      <c r="AY889" s="63"/>
    </row>
    <row r="890" spans="1:51" ht="14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  <c r="AO890" s="63"/>
      <c r="AP890" s="63"/>
      <c r="AQ890" s="63"/>
      <c r="AR890" s="63"/>
      <c r="AS890" s="63"/>
      <c r="AT890" s="63"/>
      <c r="AU890" s="63"/>
      <c r="AV890" s="63"/>
      <c r="AW890" s="63"/>
      <c r="AX890" s="63"/>
      <c r="AY890" s="63"/>
    </row>
    <row r="891" spans="1:51" ht="14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</row>
    <row r="892" spans="1:51" ht="14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</row>
    <row r="893" spans="1:51" ht="14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</row>
    <row r="894" spans="1:51" ht="1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</row>
    <row r="895" spans="1:51" ht="14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</row>
    <row r="896" spans="1:51" ht="14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</row>
    <row r="897" spans="1:51" ht="14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</row>
    <row r="898" spans="1:51" ht="14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</row>
    <row r="899" spans="1:51" ht="14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</row>
    <row r="900" spans="1:51" ht="14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  <c r="AO900" s="63"/>
      <c r="AP900" s="63"/>
      <c r="AQ900" s="63"/>
      <c r="AR900" s="63"/>
      <c r="AS900" s="63"/>
      <c r="AT900" s="63"/>
      <c r="AU900" s="63"/>
      <c r="AV900" s="63"/>
      <c r="AW900" s="63"/>
      <c r="AX900" s="63"/>
      <c r="AY900" s="63"/>
    </row>
    <row r="901" spans="1:51" ht="14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  <c r="AO901" s="63"/>
      <c r="AP901" s="63"/>
      <c r="AQ901" s="63"/>
      <c r="AR901" s="63"/>
      <c r="AS901" s="63"/>
      <c r="AT901" s="63"/>
      <c r="AU901" s="63"/>
      <c r="AV901" s="63"/>
      <c r="AW901" s="63"/>
      <c r="AX901" s="63"/>
      <c r="AY901" s="63"/>
    </row>
    <row r="902" spans="1:51" ht="14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  <c r="AO902" s="63"/>
      <c r="AP902" s="63"/>
      <c r="AQ902" s="63"/>
      <c r="AR902" s="63"/>
      <c r="AS902" s="63"/>
      <c r="AT902" s="63"/>
      <c r="AU902" s="63"/>
      <c r="AV902" s="63"/>
      <c r="AW902" s="63"/>
      <c r="AX902" s="63"/>
      <c r="AY902" s="63"/>
    </row>
    <row r="903" spans="1:51" ht="14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  <c r="AO903" s="63"/>
      <c r="AP903" s="63"/>
      <c r="AQ903" s="63"/>
      <c r="AR903" s="63"/>
      <c r="AS903" s="63"/>
      <c r="AT903" s="63"/>
      <c r="AU903" s="63"/>
      <c r="AV903" s="63"/>
      <c r="AW903" s="63"/>
      <c r="AX903" s="63"/>
      <c r="AY903" s="63"/>
    </row>
    <row r="904" spans="1:51" ht="1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  <c r="AO904" s="63"/>
      <c r="AP904" s="63"/>
      <c r="AQ904" s="63"/>
      <c r="AR904" s="63"/>
      <c r="AS904" s="63"/>
      <c r="AT904" s="63"/>
      <c r="AU904" s="63"/>
      <c r="AV904" s="63"/>
      <c r="AW904" s="63"/>
      <c r="AX904" s="63"/>
      <c r="AY904" s="63"/>
    </row>
    <row r="905" spans="1:51" ht="14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  <c r="AO905" s="63"/>
      <c r="AP905" s="63"/>
      <c r="AQ905" s="63"/>
      <c r="AR905" s="63"/>
      <c r="AS905" s="63"/>
      <c r="AT905" s="63"/>
      <c r="AU905" s="63"/>
      <c r="AV905" s="63"/>
      <c r="AW905" s="63"/>
      <c r="AX905" s="63"/>
      <c r="AY905" s="63"/>
    </row>
    <row r="906" spans="1:51" ht="14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  <c r="AO906" s="63"/>
      <c r="AP906" s="63"/>
      <c r="AQ906" s="63"/>
      <c r="AR906" s="63"/>
      <c r="AS906" s="63"/>
      <c r="AT906" s="63"/>
      <c r="AU906" s="63"/>
      <c r="AV906" s="63"/>
      <c r="AW906" s="63"/>
      <c r="AX906" s="63"/>
      <c r="AY906" s="63"/>
    </row>
    <row r="907" spans="1:51" ht="14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  <c r="AO907" s="63"/>
      <c r="AP907" s="63"/>
      <c r="AQ907" s="63"/>
      <c r="AR907" s="63"/>
      <c r="AS907" s="63"/>
      <c r="AT907" s="63"/>
      <c r="AU907" s="63"/>
      <c r="AV907" s="63"/>
      <c r="AW907" s="63"/>
      <c r="AX907" s="63"/>
      <c r="AY907" s="63"/>
    </row>
    <row r="908" spans="1:51" ht="14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  <c r="AO908" s="63"/>
      <c r="AP908" s="63"/>
      <c r="AQ908" s="63"/>
      <c r="AR908" s="63"/>
      <c r="AS908" s="63"/>
      <c r="AT908" s="63"/>
      <c r="AU908" s="63"/>
      <c r="AV908" s="63"/>
      <c r="AW908" s="63"/>
      <c r="AX908" s="63"/>
      <c r="AY908" s="63"/>
    </row>
    <row r="909" spans="1:51" ht="14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  <c r="AO909" s="63"/>
      <c r="AP909" s="63"/>
      <c r="AQ909" s="63"/>
      <c r="AR909" s="63"/>
      <c r="AS909" s="63"/>
      <c r="AT909" s="63"/>
      <c r="AU909" s="63"/>
      <c r="AV909" s="63"/>
      <c r="AW909" s="63"/>
      <c r="AX909" s="63"/>
      <c r="AY909" s="63"/>
    </row>
    <row r="910" spans="1:51" ht="14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  <c r="AO910" s="63"/>
      <c r="AP910" s="63"/>
      <c r="AQ910" s="63"/>
      <c r="AR910" s="63"/>
      <c r="AS910" s="63"/>
      <c r="AT910" s="63"/>
      <c r="AU910" s="63"/>
      <c r="AV910" s="63"/>
      <c r="AW910" s="63"/>
      <c r="AX910" s="63"/>
      <c r="AY910" s="63"/>
    </row>
    <row r="911" spans="1:51" ht="14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  <c r="AO911" s="63"/>
      <c r="AP911" s="63"/>
      <c r="AQ911" s="63"/>
      <c r="AR911" s="63"/>
      <c r="AS911" s="63"/>
      <c r="AT911" s="63"/>
      <c r="AU911" s="63"/>
      <c r="AV911" s="63"/>
      <c r="AW911" s="63"/>
      <c r="AX911" s="63"/>
      <c r="AY911" s="63"/>
    </row>
    <row r="912" spans="1:51" ht="14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  <c r="AO912" s="63"/>
      <c r="AP912" s="63"/>
      <c r="AQ912" s="63"/>
      <c r="AR912" s="63"/>
      <c r="AS912" s="63"/>
      <c r="AT912" s="63"/>
      <c r="AU912" s="63"/>
      <c r="AV912" s="63"/>
      <c r="AW912" s="63"/>
      <c r="AX912" s="63"/>
      <c r="AY912" s="63"/>
    </row>
    <row r="913" spans="1:51" ht="14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  <c r="AO913" s="63"/>
      <c r="AP913" s="63"/>
      <c r="AQ913" s="63"/>
      <c r="AR913" s="63"/>
      <c r="AS913" s="63"/>
      <c r="AT913" s="63"/>
      <c r="AU913" s="63"/>
      <c r="AV913" s="63"/>
      <c r="AW913" s="63"/>
      <c r="AX913" s="63"/>
      <c r="AY913" s="63"/>
    </row>
    <row r="914" spans="1:51" ht="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  <c r="AO914" s="63"/>
      <c r="AP914" s="63"/>
      <c r="AQ914" s="63"/>
      <c r="AR914" s="63"/>
      <c r="AS914" s="63"/>
      <c r="AT914" s="63"/>
      <c r="AU914" s="63"/>
      <c r="AV914" s="63"/>
      <c r="AW914" s="63"/>
      <c r="AX914" s="63"/>
      <c r="AY914" s="63"/>
    </row>
    <row r="915" spans="1:51" ht="14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  <c r="AO915" s="63"/>
      <c r="AP915" s="63"/>
      <c r="AQ915" s="63"/>
      <c r="AR915" s="63"/>
      <c r="AS915" s="63"/>
      <c r="AT915" s="63"/>
      <c r="AU915" s="63"/>
      <c r="AV915" s="63"/>
      <c r="AW915" s="63"/>
      <c r="AX915" s="63"/>
      <c r="AY915" s="63"/>
    </row>
    <row r="916" spans="1:51" ht="14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  <c r="AO916" s="63"/>
      <c r="AP916" s="63"/>
      <c r="AQ916" s="63"/>
      <c r="AR916" s="63"/>
      <c r="AS916" s="63"/>
      <c r="AT916" s="63"/>
      <c r="AU916" s="63"/>
      <c r="AV916" s="63"/>
      <c r="AW916" s="63"/>
      <c r="AX916" s="63"/>
      <c r="AY916" s="63"/>
    </row>
    <row r="917" spans="1:51" ht="14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  <c r="AO917" s="63"/>
      <c r="AP917" s="63"/>
      <c r="AQ917" s="63"/>
      <c r="AR917" s="63"/>
      <c r="AS917" s="63"/>
      <c r="AT917" s="63"/>
      <c r="AU917" s="63"/>
      <c r="AV917" s="63"/>
      <c r="AW917" s="63"/>
      <c r="AX917" s="63"/>
      <c r="AY917" s="63"/>
    </row>
    <row r="918" spans="1:51" ht="14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  <c r="AO918" s="63"/>
      <c r="AP918" s="63"/>
      <c r="AQ918" s="63"/>
      <c r="AR918" s="63"/>
      <c r="AS918" s="63"/>
      <c r="AT918" s="63"/>
      <c r="AU918" s="63"/>
      <c r="AV918" s="63"/>
      <c r="AW918" s="63"/>
      <c r="AX918" s="63"/>
      <c r="AY918" s="63"/>
    </row>
    <row r="919" spans="1:51" ht="14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  <c r="AO919" s="63"/>
      <c r="AP919" s="63"/>
      <c r="AQ919" s="63"/>
      <c r="AR919" s="63"/>
      <c r="AS919" s="63"/>
      <c r="AT919" s="63"/>
      <c r="AU919" s="63"/>
      <c r="AV919" s="63"/>
      <c r="AW919" s="63"/>
      <c r="AX919" s="63"/>
      <c r="AY919" s="63"/>
    </row>
    <row r="920" spans="1:51" ht="14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  <c r="AO920" s="63"/>
      <c r="AP920" s="63"/>
      <c r="AQ920" s="63"/>
      <c r="AR920" s="63"/>
      <c r="AS920" s="63"/>
      <c r="AT920" s="63"/>
      <c r="AU920" s="63"/>
      <c r="AV920" s="63"/>
      <c r="AW920" s="63"/>
      <c r="AX920" s="63"/>
      <c r="AY920" s="63"/>
    </row>
    <row r="921" spans="1:51" ht="14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  <c r="AO921" s="63"/>
      <c r="AP921" s="63"/>
      <c r="AQ921" s="63"/>
      <c r="AR921" s="63"/>
      <c r="AS921" s="63"/>
      <c r="AT921" s="63"/>
      <c r="AU921" s="63"/>
      <c r="AV921" s="63"/>
      <c r="AW921" s="63"/>
      <c r="AX921" s="63"/>
      <c r="AY921" s="63"/>
    </row>
    <row r="922" spans="1:51" ht="14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  <c r="AO922" s="63"/>
      <c r="AP922" s="63"/>
      <c r="AQ922" s="63"/>
      <c r="AR922" s="63"/>
      <c r="AS922" s="63"/>
      <c r="AT922" s="63"/>
      <c r="AU922" s="63"/>
      <c r="AV922" s="63"/>
      <c r="AW922" s="63"/>
      <c r="AX922" s="63"/>
      <c r="AY922" s="63"/>
    </row>
    <row r="923" spans="1:51" ht="14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  <c r="AO923" s="63"/>
      <c r="AP923" s="63"/>
      <c r="AQ923" s="63"/>
      <c r="AR923" s="63"/>
      <c r="AS923" s="63"/>
      <c r="AT923" s="63"/>
      <c r="AU923" s="63"/>
      <c r="AV923" s="63"/>
      <c r="AW923" s="63"/>
      <c r="AX923" s="63"/>
      <c r="AY923" s="63"/>
    </row>
    <row r="924" spans="1:51" ht="1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  <c r="AO924" s="63"/>
      <c r="AP924" s="63"/>
      <c r="AQ924" s="63"/>
      <c r="AR924" s="63"/>
      <c r="AS924" s="63"/>
      <c r="AT924" s="63"/>
      <c r="AU924" s="63"/>
      <c r="AV924" s="63"/>
      <c r="AW924" s="63"/>
      <c r="AX924" s="63"/>
      <c r="AY924" s="63"/>
    </row>
    <row r="925" spans="1:51" ht="14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  <c r="AO925" s="63"/>
      <c r="AP925" s="63"/>
      <c r="AQ925" s="63"/>
      <c r="AR925" s="63"/>
      <c r="AS925" s="63"/>
      <c r="AT925" s="63"/>
      <c r="AU925" s="63"/>
      <c r="AV925" s="63"/>
      <c r="AW925" s="63"/>
      <c r="AX925" s="63"/>
      <c r="AY925" s="63"/>
    </row>
    <row r="926" spans="1:51" ht="14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  <c r="AO926" s="63"/>
      <c r="AP926" s="63"/>
      <c r="AQ926" s="63"/>
      <c r="AR926" s="63"/>
      <c r="AS926" s="63"/>
      <c r="AT926" s="63"/>
      <c r="AU926" s="63"/>
      <c r="AV926" s="63"/>
      <c r="AW926" s="63"/>
      <c r="AX926" s="63"/>
      <c r="AY926" s="63"/>
    </row>
    <row r="927" spans="1:51" ht="14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  <c r="AO927" s="63"/>
      <c r="AP927" s="63"/>
      <c r="AQ927" s="63"/>
      <c r="AR927" s="63"/>
      <c r="AS927" s="63"/>
      <c r="AT927" s="63"/>
      <c r="AU927" s="63"/>
      <c r="AV927" s="63"/>
      <c r="AW927" s="63"/>
      <c r="AX927" s="63"/>
      <c r="AY927" s="63"/>
    </row>
    <row r="928" spans="1:51" ht="14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  <c r="AO928" s="63"/>
      <c r="AP928" s="63"/>
      <c r="AQ928" s="63"/>
      <c r="AR928" s="63"/>
      <c r="AS928" s="63"/>
      <c r="AT928" s="63"/>
      <c r="AU928" s="63"/>
      <c r="AV928" s="63"/>
      <c r="AW928" s="63"/>
      <c r="AX928" s="63"/>
      <c r="AY928" s="63"/>
    </row>
    <row r="929" spans="1:51" ht="14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  <c r="AO929" s="63"/>
      <c r="AP929" s="63"/>
      <c r="AQ929" s="63"/>
      <c r="AR929" s="63"/>
      <c r="AS929" s="63"/>
      <c r="AT929" s="63"/>
      <c r="AU929" s="63"/>
      <c r="AV929" s="63"/>
      <c r="AW929" s="63"/>
      <c r="AX929" s="63"/>
      <c r="AY929" s="63"/>
    </row>
    <row r="930" spans="1:51" ht="14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  <c r="AO930" s="63"/>
      <c r="AP930" s="63"/>
      <c r="AQ930" s="63"/>
      <c r="AR930" s="63"/>
      <c r="AS930" s="63"/>
      <c r="AT930" s="63"/>
      <c r="AU930" s="63"/>
      <c r="AV930" s="63"/>
      <c r="AW930" s="63"/>
      <c r="AX930" s="63"/>
      <c r="AY930" s="63"/>
    </row>
    <row r="931" spans="1:51" ht="14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  <c r="AO931" s="63"/>
      <c r="AP931" s="63"/>
      <c r="AQ931" s="63"/>
      <c r="AR931" s="63"/>
      <c r="AS931" s="63"/>
      <c r="AT931" s="63"/>
      <c r="AU931" s="63"/>
      <c r="AV931" s="63"/>
      <c r="AW931" s="63"/>
      <c r="AX931" s="63"/>
      <c r="AY931" s="63"/>
    </row>
    <row r="932" spans="1:51" ht="14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  <c r="AO932" s="63"/>
      <c r="AP932" s="63"/>
      <c r="AQ932" s="63"/>
      <c r="AR932" s="63"/>
      <c r="AS932" s="63"/>
      <c r="AT932" s="63"/>
      <c r="AU932" s="63"/>
      <c r="AV932" s="63"/>
      <c r="AW932" s="63"/>
      <c r="AX932" s="63"/>
      <c r="AY932" s="63"/>
    </row>
    <row r="933" spans="1:51" ht="14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  <c r="AO933" s="63"/>
      <c r="AP933" s="63"/>
      <c r="AQ933" s="63"/>
      <c r="AR933" s="63"/>
      <c r="AS933" s="63"/>
      <c r="AT933" s="63"/>
      <c r="AU933" s="63"/>
      <c r="AV933" s="63"/>
      <c r="AW933" s="63"/>
      <c r="AX933" s="63"/>
      <c r="AY933" s="63"/>
    </row>
    <row r="934" spans="1:51" ht="1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  <c r="AO934" s="63"/>
      <c r="AP934" s="63"/>
      <c r="AQ934" s="63"/>
      <c r="AR934" s="63"/>
      <c r="AS934" s="63"/>
      <c r="AT934" s="63"/>
      <c r="AU934" s="63"/>
      <c r="AV934" s="63"/>
      <c r="AW934" s="63"/>
      <c r="AX934" s="63"/>
      <c r="AY934" s="63"/>
    </row>
    <row r="935" spans="1:51" ht="14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  <c r="AO935" s="63"/>
      <c r="AP935" s="63"/>
      <c r="AQ935" s="63"/>
      <c r="AR935" s="63"/>
      <c r="AS935" s="63"/>
      <c r="AT935" s="63"/>
      <c r="AU935" s="63"/>
      <c r="AV935" s="63"/>
      <c r="AW935" s="63"/>
      <c r="AX935" s="63"/>
      <c r="AY935" s="63"/>
    </row>
    <row r="936" spans="1:51" ht="14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  <c r="AO936" s="63"/>
      <c r="AP936" s="63"/>
      <c r="AQ936" s="63"/>
      <c r="AR936" s="63"/>
      <c r="AS936" s="63"/>
      <c r="AT936" s="63"/>
      <c r="AU936" s="63"/>
      <c r="AV936" s="63"/>
      <c r="AW936" s="63"/>
      <c r="AX936" s="63"/>
      <c r="AY936" s="63"/>
    </row>
    <row r="937" spans="1:51" ht="14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  <c r="AO937" s="63"/>
      <c r="AP937" s="63"/>
      <c r="AQ937" s="63"/>
      <c r="AR937" s="63"/>
      <c r="AS937" s="63"/>
      <c r="AT937" s="63"/>
      <c r="AU937" s="63"/>
      <c r="AV937" s="63"/>
      <c r="AW937" s="63"/>
      <c r="AX937" s="63"/>
      <c r="AY937" s="63"/>
    </row>
    <row r="938" spans="1:51" ht="14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  <c r="AO938" s="63"/>
      <c r="AP938" s="63"/>
      <c r="AQ938" s="63"/>
      <c r="AR938" s="63"/>
      <c r="AS938" s="63"/>
      <c r="AT938" s="63"/>
      <c r="AU938" s="63"/>
      <c r="AV938" s="63"/>
      <c r="AW938" s="63"/>
      <c r="AX938" s="63"/>
      <c r="AY938" s="63"/>
    </row>
    <row r="939" spans="1:51" ht="14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  <c r="AO939" s="63"/>
      <c r="AP939" s="63"/>
      <c r="AQ939" s="63"/>
      <c r="AR939" s="63"/>
      <c r="AS939" s="63"/>
      <c r="AT939" s="63"/>
      <c r="AU939" s="63"/>
      <c r="AV939" s="63"/>
      <c r="AW939" s="63"/>
      <c r="AX939" s="63"/>
      <c r="AY939" s="63"/>
    </row>
    <row r="940" spans="1:51" ht="14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  <c r="AO940" s="63"/>
      <c r="AP940" s="63"/>
      <c r="AQ940" s="63"/>
      <c r="AR940" s="63"/>
      <c r="AS940" s="63"/>
      <c r="AT940" s="63"/>
      <c r="AU940" s="63"/>
      <c r="AV940" s="63"/>
      <c r="AW940" s="63"/>
      <c r="AX940" s="63"/>
      <c r="AY940" s="63"/>
    </row>
    <row r="941" spans="1:51" ht="14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  <c r="AO941" s="63"/>
      <c r="AP941" s="63"/>
      <c r="AQ941" s="63"/>
      <c r="AR941" s="63"/>
      <c r="AS941" s="63"/>
      <c r="AT941" s="63"/>
      <c r="AU941" s="63"/>
      <c r="AV941" s="63"/>
      <c r="AW941" s="63"/>
      <c r="AX941" s="63"/>
      <c r="AY941" s="63"/>
    </row>
    <row r="942" spans="1:51" ht="14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  <c r="AO942" s="63"/>
      <c r="AP942" s="63"/>
      <c r="AQ942" s="63"/>
      <c r="AR942" s="63"/>
      <c r="AS942" s="63"/>
      <c r="AT942" s="63"/>
      <c r="AU942" s="63"/>
      <c r="AV942" s="63"/>
      <c r="AW942" s="63"/>
      <c r="AX942" s="63"/>
      <c r="AY942" s="63"/>
    </row>
    <row r="943" spans="1:51" ht="14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  <c r="AO943" s="63"/>
      <c r="AP943" s="63"/>
      <c r="AQ943" s="63"/>
      <c r="AR943" s="63"/>
      <c r="AS943" s="63"/>
      <c r="AT943" s="63"/>
      <c r="AU943" s="63"/>
      <c r="AV943" s="63"/>
      <c r="AW943" s="63"/>
      <c r="AX943" s="63"/>
      <c r="AY943" s="63"/>
    </row>
    <row r="944" spans="1:51" ht="1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  <c r="AO944" s="63"/>
      <c r="AP944" s="63"/>
      <c r="AQ944" s="63"/>
      <c r="AR944" s="63"/>
      <c r="AS944" s="63"/>
      <c r="AT944" s="63"/>
      <c r="AU944" s="63"/>
      <c r="AV944" s="63"/>
      <c r="AW944" s="63"/>
      <c r="AX944" s="63"/>
      <c r="AY944" s="63"/>
    </row>
    <row r="945" spans="1:51" ht="14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  <c r="AO945" s="63"/>
      <c r="AP945" s="63"/>
      <c r="AQ945" s="63"/>
      <c r="AR945" s="63"/>
      <c r="AS945" s="63"/>
      <c r="AT945" s="63"/>
      <c r="AU945" s="63"/>
      <c r="AV945" s="63"/>
      <c r="AW945" s="63"/>
      <c r="AX945" s="63"/>
      <c r="AY945" s="63"/>
    </row>
    <row r="946" spans="1:51" ht="14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  <c r="AO946" s="63"/>
      <c r="AP946" s="63"/>
      <c r="AQ946" s="63"/>
      <c r="AR946" s="63"/>
      <c r="AS946" s="63"/>
      <c r="AT946" s="63"/>
      <c r="AU946" s="63"/>
      <c r="AV946" s="63"/>
      <c r="AW946" s="63"/>
      <c r="AX946" s="63"/>
      <c r="AY946" s="63"/>
    </row>
    <row r="947" spans="1:51" ht="14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  <c r="AO947" s="63"/>
      <c r="AP947" s="63"/>
      <c r="AQ947" s="63"/>
      <c r="AR947" s="63"/>
      <c r="AS947" s="63"/>
      <c r="AT947" s="63"/>
      <c r="AU947" s="63"/>
      <c r="AV947" s="63"/>
      <c r="AW947" s="63"/>
      <c r="AX947" s="63"/>
      <c r="AY947" s="63"/>
    </row>
    <row r="948" spans="1:51" ht="14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  <c r="AO948" s="63"/>
      <c r="AP948" s="63"/>
      <c r="AQ948" s="63"/>
      <c r="AR948" s="63"/>
      <c r="AS948" s="63"/>
      <c r="AT948" s="63"/>
      <c r="AU948" s="63"/>
      <c r="AV948" s="63"/>
      <c r="AW948" s="63"/>
      <c r="AX948" s="63"/>
      <c r="AY948" s="63"/>
    </row>
    <row r="949" spans="1:51" ht="14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  <c r="AO949" s="63"/>
      <c r="AP949" s="63"/>
      <c r="AQ949" s="63"/>
      <c r="AR949" s="63"/>
      <c r="AS949" s="63"/>
      <c r="AT949" s="63"/>
      <c r="AU949" s="63"/>
      <c r="AV949" s="63"/>
      <c r="AW949" s="63"/>
      <c r="AX949" s="63"/>
      <c r="AY949" s="63"/>
    </row>
    <row r="950" spans="1:51" ht="14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  <c r="AO950" s="63"/>
      <c r="AP950" s="63"/>
      <c r="AQ950" s="63"/>
      <c r="AR950" s="63"/>
      <c r="AS950" s="63"/>
      <c r="AT950" s="63"/>
      <c r="AU950" s="63"/>
      <c r="AV950" s="63"/>
      <c r="AW950" s="63"/>
      <c r="AX950" s="63"/>
      <c r="AY950" s="63"/>
    </row>
    <row r="951" spans="1:51" ht="14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  <c r="AO951" s="63"/>
      <c r="AP951" s="63"/>
      <c r="AQ951" s="63"/>
      <c r="AR951" s="63"/>
      <c r="AS951" s="63"/>
      <c r="AT951" s="63"/>
      <c r="AU951" s="63"/>
      <c r="AV951" s="63"/>
      <c r="AW951" s="63"/>
      <c r="AX951" s="63"/>
      <c r="AY951" s="63"/>
    </row>
    <row r="952" spans="1:51" ht="14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  <c r="AO952" s="63"/>
      <c r="AP952" s="63"/>
      <c r="AQ952" s="63"/>
      <c r="AR952" s="63"/>
      <c r="AS952" s="63"/>
      <c r="AT952" s="63"/>
      <c r="AU952" s="63"/>
      <c r="AV952" s="63"/>
      <c r="AW952" s="63"/>
      <c r="AX952" s="63"/>
      <c r="AY952" s="63"/>
    </row>
    <row r="953" spans="1:51" ht="14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  <c r="AO953" s="63"/>
      <c r="AP953" s="63"/>
      <c r="AQ953" s="63"/>
      <c r="AR953" s="63"/>
      <c r="AS953" s="63"/>
      <c r="AT953" s="63"/>
      <c r="AU953" s="63"/>
      <c r="AV953" s="63"/>
      <c r="AW953" s="63"/>
      <c r="AX953" s="63"/>
      <c r="AY953" s="63"/>
    </row>
    <row r="954" spans="1:51" ht="1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  <c r="AO954" s="63"/>
      <c r="AP954" s="63"/>
      <c r="AQ954" s="63"/>
      <c r="AR954" s="63"/>
      <c r="AS954" s="63"/>
      <c r="AT954" s="63"/>
      <c r="AU954" s="63"/>
      <c r="AV954" s="63"/>
      <c r="AW954" s="63"/>
      <c r="AX954" s="63"/>
      <c r="AY954" s="63"/>
    </row>
    <row r="955" spans="1:51" ht="14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  <c r="AO955" s="63"/>
      <c r="AP955" s="63"/>
      <c r="AQ955" s="63"/>
      <c r="AR955" s="63"/>
      <c r="AS955" s="63"/>
      <c r="AT955" s="63"/>
      <c r="AU955" s="63"/>
      <c r="AV955" s="63"/>
      <c r="AW955" s="63"/>
      <c r="AX955" s="63"/>
      <c r="AY955" s="63"/>
    </row>
    <row r="956" spans="1:51" ht="14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  <c r="AO956" s="63"/>
      <c r="AP956" s="63"/>
      <c r="AQ956" s="63"/>
      <c r="AR956" s="63"/>
      <c r="AS956" s="63"/>
      <c r="AT956" s="63"/>
      <c r="AU956" s="63"/>
      <c r="AV956" s="63"/>
      <c r="AW956" s="63"/>
      <c r="AX956" s="63"/>
      <c r="AY956" s="63"/>
    </row>
    <row r="957" spans="1:51" ht="14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  <c r="AO957" s="63"/>
      <c r="AP957" s="63"/>
      <c r="AQ957" s="63"/>
      <c r="AR957" s="63"/>
      <c r="AS957" s="63"/>
      <c r="AT957" s="63"/>
      <c r="AU957" s="63"/>
      <c r="AV957" s="63"/>
      <c r="AW957" s="63"/>
      <c r="AX957" s="63"/>
      <c r="AY957" s="63"/>
    </row>
    <row r="958" spans="1:51" ht="14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  <c r="AO958" s="63"/>
      <c r="AP958" s="63"/>
      <c r="AQ958" s="63"/>
      <c r="AR958" s="63"/>
      <c r="AS958" s="63"/>
      <c r="AT958" s="63"/>
      <c r="AU958" s="63"/>
      <c r="AV958" s="63"/>
      <c r="AW958" s="63"/>
      <c r="AX958" s="63"/>
      <c r="AY958" s="63"/>
    </row>
    <row r="959" spans="1:51" ht="14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  <c r="AO959" s="63"/>
      <c r="AP959" s="63"/>
      <c r="AQ959" s="63"/>
      <c r="AR959" s="63"/>
      <c r="AS959" s="63"/>
      <c r="AT959" s="63"/>
      <c r="AU959" s="63"/>
      <c r="AV959" s="63"/>
      <c r="AW959" s="63"/>
      <c r="AX959" s="63"/>
      <c r="AY959" s="63"/>
    </row>
    <row r="960" spans="1:51" ht="14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  <c r="AO960" s="63"/>
      <c r="AP960" s="63"/>
      <c r="AQ960" s="63"/>
      <c r="AR960" s="63"/>
      <c r="AS960" s="63"/>
      <c r="AT960" s="63"/>
      <c r="AU960" s="63"/>
      <c r="AV960" s="63"/>
      <c r="AW960" s="63"/>
      <c r="AX960" s="63"/>
      <c r="AY960" s="63"/>
    </row>
    <row r="961" spans="1:51" ht="14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  <c r="AO961" s="63"/>
      <c r="AP961" s="63"/>
      <c r="AQ961" s="63"/>
      <c r="AR961" s="63"/>
      <c r="AS961" s="63"/>
      <c r="AT961" s="63"/>
      <c r="AU961" s="63"/>
      <c r="AV961" s="63"/>
      <c r="AW961" s="63"/>
      <c r="AX961" s="63"/>
      <c r="AY961" s="63"/>
    </row>
    <row r="962" spans="1:51" ht="14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  <c r="AO962" s="63"/>
      <c r="AP962" s="63"/>
      <c r="AQ962" s="63"/>
      <c r="AR962" s="63"/>
      <c r="AS962" s="63"/>
      <c r="AT962" s="63"/>
      <c r="AU962" s="63"/>
      <c r="AV962" s="63"/>
      <c r="AW962" s="63"/>
      <c r="AX962" s="63"/>
      <c r="AY962" s="63"/>
    </row>
    <row r="963" spans="1:51" ht="14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  <c r="AO963" s="63"/>
      <c r="AP963" s="63"/>
      <c r="AQ963" s="63"/>
      <c r="AR963" s="63"/>
      <c r="AS963" s="63"/>
      <c r="AT963" s="63"/>
      <c r="AU963" s="63"/>
      <c r="AV963" s="63"/>
      <c r="AW963" s="63"/>
      <c r="AX963" s="63"/>
      <c r="AY963" s="63"/>
    </row>
    <row r="964" spans="1:51" ht="1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  <c r="AO964" s="63"/>
      <c r="AP964" s="63"/>
      <c r="AQ964" s="63"/>
      <c r="AR964" s="63"/>
      <c r="AS964" s="63"/>
      <c r="AT964" s="63"/>
      <c r="AU964" s="63"/>
      <c r="AV964" s="63"/>
      <c r="AW964" s="63"/>
      <c r="AX964" s="63"/>
      <c r="AY964" s="63"/>
    </row>
    <row r="965" spans="1:51" ht="14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  <c r="AO965" s="63"/>
      <c r="AP965" s="63"/>
      <c r="AQ965" s="63"/>
      <c r="AR965" s="63"/>
      <c r="AS965" s="63"/>
      <c r="AT965" s="63"/>
      <c r="AU965" s="63"/>
      <c r="AV965" s="63"/>
      <c r="AW965" s="63"/>
      <c r="AX965" s="63"/>
      <c r="AY965" s="63"/>
    </row>
    <row r="966" spans="1:51" ht="14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  <c r="AO966" s="63"/>
      <c r="AP966" s="63"/>
      <c r="AQ966" s="63"/>
      <c r="AR966" s="63"/>
      <c r="AS966" s="63"/>
      <c r="AT966" s="63"/>
      <c r="AU966" s="63"/>
      <c r="AV966" s="63"/>
      <c r="AW966" s="63"/>
      <c r="AX966" s="63"/>
      <c r="AY966" s="63"/>
    </row>
    <row r="967" spans="1:51" ht="14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  <c r="AO967" s="63"/>
      <c r="AP967" s="63"/>
      <c r="AQ967" s="63"/>
      <c r="AR967" s="63"/>
      <c r="AS967" s="63"/>
      <c r="AT967" s="63"/>
      <c r="AU967" s="63"/>
      <c r="AV967" s="63"/>
      <c r="AW967" s="63"/>
      <c r="AX967" s="63"/>
      <c r="AY967" s="63"/>
    </row>
    <row r="968" spans="1:51" ht="14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  <c r="AO968" s="63"/>
      <c r="AP968" s="63"/>
      <c r="AQ968" s="63"/>
      <c r="AR968" s="63"/>
      <c r="AS968" s="63"/>
      <c r="AT968" s="63"/>
      <c r="AU968" s="63"/>
      <c r="AV968" s="63"/>
      <c r="AW968" s="63"/>
      <c r="AX968" s="63"/>
      <c r="AY968" s="63"/>
    </row>
    <row r="969" spans="1:51" ht="14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  <c r="AO969" s="63"/>
      <c r="AP969" s="63"/>
      <c r="AQ969" s="63"/>
      <c r="AR969" s="63"/>
      <c r="AS969" s="63"/>
      <c r="AT969" s="63"/>
      <c r="AU969" s="63"/>
      <c r="AV969" s="63"/>
      <c r="AW969" s="63"/>
      <c r="AX969" s="63"/>
      <c r="AY969" s="63"/>
    </row>
    <row r="970" spans="1:51" ht="14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  <c r="AO970" s="63"/>
      <c r="AP970" s="63"/>
      <c r="AQ970" s="63"/>
      <c r="AR970" s="63"/>
      <c r="AS970" s="63"/>
      <c r="AT970" s="63"/>
      <c r="AU970" s="63"/>
      <c r="AV970" s="63"/>
      <c r="AW970" s="63"/>
      <c r="AX970" s="63"/>
      <c r="AY970" s="63"/>
    </row>
    <row r="971" spans="1:51" ht="14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  <c r="AO971" s="63"/>
      <c r="AP971" s="63"/>
      <c r="AQ971" s="63"/>
      <c r="AR971" s="63"/>
      <c r="AS971" s="63"/>
      <c r="AT971" s="63"/>
      <c r="AU971" s="63"/>
      <c r="AV971" s="63"/>
      <c r="AW971" s="63"/>
      <c r="AX971" s="63"/>
      <c r="AY971" s="63"/>
    </row>
    <row r="972" spans="1:51" ht="14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  <c r="AO972" s="63"/>
      <c r="AP972" s="63"/>
      <c r="AQ972" s="63"/>
      <c r="AR972" s="63"/>
      <c r="AS972" s="63"/>
      <c r="AT972" s="63"/>
      <c r="AU972" s="63"/>
      <c r="AV972" s="63"/>
      <c r="AW972" s="63"/>
      <c r="AX972" s="63"/>
      <c r="AY972" s="63"/>
    </row>
    <row r="973" spans="1:51" ht="14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  <c r="AO973" s="63"/>
      <c r="AP973" s="63"/>
      <c r="AQ973" s="63"/>
      <c r="AR973" s="63"/>
      <c r="AS973" s="63"/>
      <c r="AT973" s="63"/>
      <c r="AU973" s="63"/>
      <c r="AV973" s="63"/>
      <c r="AW973" s="63"/>
      <c r="AX973" s="63"/>
      <c r="AY973" s="63"/>
    </row>
    <row r="974" spans="1:51" ht="1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  <c r="AO974" s="63"/>
      <c r="AP974" s="63"/>
      <c r="AQ974" s="63"/>
      <c r="AR974" s="63"/>
      <c r="AS974" s="63"/>
      <c r="AT974" s="63"/>
      <c r="AU974" s="63"/>
      <c r="AV974" s="63"/>
      <c r="AW974" s="63"/>
      <c r="AX974" s="63"/>
      <c r="AY974" s="63"/>
    </row>
    <row r="975" spans="1:51" ht="14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  <c r="AO975" s="63"/>
      <c r="AP975" s="63"/>
      <c r="AQ975" s="63"/>
      <c r="AR975" s="63"/>
      <c r="AS975" s="63"/>
      <c r="AT975" s="63"/>
      <c r="AU975" s="63"/>
      <c r="AV975" s="63"/>
      <c r="AW975" s="63"/>
      <c r="AX975" s="63"/>
      <c r="AY975" s="63"/>
    </row>
    <row r="976" spans="1:51" ht="14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  <c r="AO976" s="63"/>
      <c r="AP976" s="63"/>
      <c r="AQ976" s="63"/>
      <c r="AR976" s="63"/>
      <c r="AS976" s="63"/>
      <c r="AT976" s="63"/>
      <c r="AU976" s="63"/>
      <c r="AV976" s="63"/>
      <c r="AW976" s="63"/>
      <c r="AX976" s="63"/>
      <c r="AY976" s="63"/>
    </row>
    <row r="977" spans="1:51" ht="14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  <c r="AO977" s="63"/>
      <c r="AP977" s="63"/>
      <c r="AQ977" s="63"/>
      <c r="AR977" s="63"/>
      <c r="AS977" s="63"/>
      <c r="AT977" s="63"/>
      <c r="AU977" s="63"/>
      <c r="AV977" s="63"/>
      <c r="AW977" s="63"/>
      <c r="AX977" s="63"/>
      <c r="AY977" s="63"/>
    </row>
    <row r="978" spans="1:51" ht="14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  <c r="AO978" s="63"/>
      <c r="AP978" s="63"/>
      <c r="AQ978" s="63"/>
      <c r="AR978" s="63"/>
      <c r="AS978" s="63"/>
      <c r="AT978" s="63"/>
      <c r="AU978" s="63"/>
      <c r="AV978" s="63"/>
      <c r="AW978" s="63"/>
      <c r="AX978" s="63"/>
      <c r="AY978" s="63"/>
    </row>
    <row r="979" spans="1:51" ht="14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  <c r="AO979" s="63"/>
      <c r="AP979" s="63"/>
      <c r="AQ979" s="63"/>
      <c r="AR979" s="63"/>
      <c r="AS979" s="63"/>
      <c r="AT979" s="63"/>
      <c r="AU979" s="63"/>
      <c r="AV979" s="63"/>
      <c r="AW979" s="63"/>
      <c r="AX979" s="63"/>
      <c r="AY979" s="63"/>
    </row>
    <row r="980" spans="1:51" ht="14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  <c r="AO980" s="63"/>
      <c r="AP980" s="63"/>
      <c r="AQ980" s="63"/>
      <c r="AR980" s="63"/>
      <c r="AS980" s="63"/>
      <c r="AT980" s="63"/>
      <c r="AU980" s="63"/>
      <c r="AV980" s="63"/>
      <c r="AW980" s="63"/>
      <c r="AX980" s="63"/>
      <c r="AY980" s="63"/>
    </row>
    <row r="981" spans="1:51" ht="14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  <c r="AO981" s="63"/>
      <c r="AP981" s="63"/>
      <c r="AQ981" s="63"/>
      <c r="AR981" s="63"/>
      <c r="AS981" s="63"/>
      <c r="AT981" s="63"/>
      <c r="AU981" s="63"/>
      <c r="AV981" s="63"/>
      <c r="AW981" s="63"/>
      <c r="AX981" s="63"/>
      <c r="AY981" s="63"/>
    </row>
    <row r="982" spans="1:51" ht="14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  <c r="AO982" s="63"/>
      <c r="AP982" s="63"/>
      <c r="AQ982" s="63"/>
      <c r="AR982" s="63"/>
      <c r="AS982" s="63"/>
      <c r="AT982" s="63"/>
      <c r="AU982" s="63"/>
      <c r="AV982" s="63"/>
      <c r="AW982" s="63"/>
      <c r="AX982" s="63"/>
      <c r="AY982" s="63"/>
    </row>
    <row r="983" spans="1:51" ht="14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</row>
    <row r="984" spans="1:51" ht="14">
      <c r="A984" s="63"/>
      <c r="B984" s="63"/>
      <c r="C984" s="63"/>
      <c r="D984" s="63"/>
      <c r="E984" s="63"/>
      <c r="F984" s="63"/>
      <c r="G984" s="63"/>
      <c r="H984" s="63"/>
      <c r="I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</row>
    <row r="985" spans="1:51" ht="14">
      <c r="A985" s="63"/>
      <c r="B985" s="63"/>
      <c r="C985" s="63"/>
      <c r="D985" s="63"/>
      <c r="E985" s="63"/>
      <c r="F985" s="63"/>
      <c r="G985" s="63"/>
      <c r="H985" s="63"/>
      <c r="I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  <c r="AO985" s="63"/>
      <c r="AP985" s="63"/>
      <c r="AQ985" s="63"/>
      <c r="AR985" s="63"/>
      <c r="AS985" s="63"/>
      <c r="AT985" s="63"/>
      <c r="AU985" s="63"/>
      <c r="AV985" s="63"/>
      <c r="AW985" s="63"/>
      <c r="AX985" s="63"/>
      <c r="AY985" s="63"/>
    </row>
    <row r="986" spans="1:51" ht="14">
      <c r="A986" s="63"/>
      <c r="B986" s="63"/>
      <c r="C986" s="63"/>
      <c r="D986" s="63"/>
      <c r="E986" s="63"/>
      <c r="F986" s="63"/>
      <c r="G986" s="63"/>
      <c r="H986" s="63"/>
      <c r="I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  <c r="AO986" s="63"/>
      <c r="AP986" s="63"/>
      <c r="AQ986" s="63"/>
      <c r="AR986" s="63"/>
      <c r="AS986" s="63"/>
      <c r="AT986" s="63"/>
      <c r="AU986" s="63"/>
      <c r="AV986" s="63"/>
      <c r="AW986" s="63"/>
      <c r="AX986" s="63"/>
      <c r="AY986" s="63"/>
    </row>
    <row r="987" spans="1:51" ht="14">
      <c r="A987" s="63"/>
      <c r="B987" s="63"/>
      <c r="C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  <c r="AO987" s="63"/>
      <c r="AP987" s="63"/>
      <c r="AQ987" s="63"/>
      <c r="AR987" s="63"/>
      <c r="AS987" s="63"/>
      <c r="AT987" s="63"/>
      <c r="AU987" s="63"/>
      <c r="AV987" s="63"/>
      <c r="AW987" s="63"/>
      <c r="AX987" s="63"/>
      <c r="AY987" s="63"/>
    </row>
  </sheetData>
  <sheetProtection sheet="1" objects="1" scenarios="1" formatCells="0"/>
  <mergeCells count="43">
    <mergeCell ref="D49:G50"/>
    <mergeCell ref="E16:F16"/>
    <mergeCell ref="E17:F17"/>
    <mergeCell ref="E18:F18"/>
    <mergeCell ref="E19:F19"/>
    <mergeCell ref="B43:C43"/>
    <mergeCell ref="B44:C44"/>
    <mergeCell ref="D43:G43"/>
    <mergeCell ref="D44:G44"/>
    <mergeCell ref="F47:G48"/>
    <mergeCell ref="F45:G46"/>
    <mergeCell ref="B47:C47"/>
    <mergeCell ref="I43:J45"/>
    <mergeCell ref="I46:J46"/>
    <mergeCell ref="I47:J49"/>
    <mergeCell ref="I50:J50"/>
    <mergeCell ref="K43:L46"/>
    <mergeCell ref="K47:L50"/>
    <mergeCell ref="B49:C49"/>
    <mergeCell ref="B48:C48"/>
    <mergeCell ref="B50:C50"/>
    <mergeCell ref="B45:C45"/>
    <mergeCell ref="B46:C46"/>
    <mergeCell ref="C21:C41"/>
    <mergeCell ref="B16:B39"/>
    <mergeCell ref="D2:F2"/>
    <mergeCell ref="B4:C14"/>
    <mergeCell ref="B2:C2"/>
    <mergeCell ref="B40:B41"/>
    <mergeCell ref="E20:F20"/>
    <mergeCell ref="C16:C20"/>
    <mergeCell ref="J12:K13"/>
    <mergeCell ref="H17:J17"/>
    <mergeCell ref="H16:J16"/>
    <mergeCell ref="L10:L11"/>
    <mergeCell ref="L12:L13"/>
    <mergeCell ref="J9:K9"/>
    <mergeCell ref="J10:K11"/>
    <mergeCell ref="J4:K4"/>
    <mergeCell ref="J5:K5"/>
    <mergeCell ref="J6:K6"/>
    <mergeCell ref="J7:K7"/>
    <mergeCell ref="J8:K8"/>
  </mergeCells>
  <phoneticPr fontId="17"/>
  <dataValidations count="15">
    <dataValidation type="list" allowBlank="1" showErrorMessage="1" sqref="G13" xr:uid="{00000000-0002-0000-09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L9" xr:uid="{00000000-0002-0000-0900-000001000000}">
      <formula1>"試合得点,功績"</formula1>
    </dataValidation>
    <dataValidation type="list" allowBlank="1" showErrorMessage="1" sqref="E48" xr:uid="{00000000-0002-0000-0900-000002000000}">
      <formula1>"インターナショナル,コンチネンタル,全柔連S,全柔連A,全柔連B,全柔連C"</formula1>
    </dataValidation>
    <dataValidation type="list" allowBlank="1" showErrorMessage="1" sqref="E14" xr:uid="{00000000-0002-0000-0900-000003000000}">
      <formula1>"女子四段,女子五段,女子六段,女子七段"</formula1>
    </dataValidation>
    <dataValidation type="list" allowBlank="1" showErrorMessage="1" sqref="E22:E41" xr:uid="{00000000-0002-0000-0900-000004000000}">
      <formula1>"全国高段者大会,地区高段者大会,府県高段者大会,日本ベテランズ国際柔道大会,全国柔道整復師高段者大会,その他の大会"</formula1>
    </dataValidation>
    <dataValidation type="list" allowBlank="1" showErrorMessage="1" sqref="L5" xr:uid="{00000000-0002-0000-0900-000005000000}">
      <formula1>"女子六段,女子七段,女子八段"</formula1>
    </dataValidation>
    <dataValidation type="list" allowBlank="1" showErrorMessage="1" sqref="J22:J41" xr:uid="{00000000-0002-0000-0900-000006000000}">
      <formula1>"◯,×,△"</formula1>
    </dataValidation>
    <dataValidation type="list" allowBlank="1" showErrorMessage="1" sqref="L12 B40 B46 I46 B48 B50 I50" xr:uid="{00000000-0002-0000-0900-000008000000}">
      <formula1>"秀,優,良,可"</formula1>
    </dataValidation>
    <dataValidation type="list" allowBlank="1" showErrorMessage="1" sqref="G17:G20" xr:uid="{00000000-0002-0000-0900-000009000000}">
      <formula1>"優勝,2位,3位,出場"</formula1>
    </dataValidation>
    <dataValidation type="list" allowBlank="1" showErrorMessage="1" sqref="D2" xr:uid="{00000000-0002-0000-09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46" xr:uid="{00000000-0002-0000-0900-00000B000000}">
      <formula1>"講道館護身術,五の形,古式の形"</formula1>
    </dataValidation>
    <dataValidation type="list" allowBlank="1" showErrorMessage="1" sqref="E46" xr:uid="{00000000-0002-0000-0900-00000C000000}">
      <formula1>"秀,優,良,可,不可"</formula1>
    </dataValidation>
    <dataValidation type="list" allowBlank="1" showErrorMessage="1" sqref="H22:I41" xr:uid="{00000000-0002-0000-0900-00000D000000}">
      <formula1>"女子初段,女子弐段,女子参段,女子四段,女子五段,女子六段,女子七段,女子八段"</formula1>
    </dataValidation>
    <dataValidation type="list" allowBlank="1" showErrorMessage="1" sqref="E8" xr:uid="{00000000-0002-0000-0900-00000E000000}">
      <formula1>"有,無"</formula1>
    </dataValidation>
    <dataValidation type="list" allowBlank="1" showErrorMessage="1" sqref="G10" xr:uid="{00000000-0002-0000-0900-00000F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7000000}">
          <x14:formula1>
            <xm:f>リスト表!$E$3:$E$112</xm:f>
          </x14:formula1>
          <xm:sqref>L4</xm:sqref>
        </x14:dataValidation>
        <x14:dataValidation type="list" allowBlank="1" showErrorMessage="1" xr:uid="{5E117D5F-FCA4-4E3B-8545-B2A85AE82B25}">
          <x14:formula1>
            <xm:f>リスト表!$E$3:$E$113</xm:f>
          </x14:formula1>
          <xm:sqref>E13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X994"/>
  <sheetViews>
    <sheetView showGridLines="0" workbookViewId="0">
      <selection activeCell="H9" sqref="H9"/>
    </sheetView>
  </sheetViews>
  <sheetFormatPr defaultColWidth="12.54296875" defaultRowHeight="15.75" customHeight="1"/>
  <cols>
    <col min="1" max="1" width="2" style="6" customWidth="1"/>
    <col min="2" max="3" width="10.7265625" style="6" customWidth="1"/>
    <col min="4" max="4" width="24.26953125" style="6" customWidth="1"/>
    <col min="5" max="5" width="28.7265625" style="6" customWidth="1"/>
    <col min="6" max="6" width="23" style="6" customWidth="1"/>
    <col min="7" max="7" width="28.54296875" style="6" customWidth="1"/>
    <col min="8" max="9" width="11" style="6" bestFit="1" customWidth="1"/>
    <col min="10" max="10" width="8.1796875" style="6" customWidth="1"/>
    <col min="11" max="11" width="40.1796875" style="6" customWidth="1"/>
    <col min="12" max="12" width="18.7265625" style="6" customWidth="1"/>
    <col min="13" max="50" width="11.54296875" style="6" customWidth="1"/>
    <col min="51" max="16384" width="12.54296875" style="6"/>
  </cols>
  <sheetData>
    <row r="1" spans="1:50" ht="35">
      <c r="E1" s="7"/>
      <c r="F1" s="8"/>
      <c r="G1" s="9" t="s">
        <v>17</v>
      </c>
      <c r="H1" s="8"/>
      <c r="I1" s="10"/>
      <c r="J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35">
      <c r="A2" s="38"/>
      <c r="B2" s="126" t="s">
        <v>18</v>
      </c>
      <c r="C2" s="120"/>
      <c r="D2" s="133"/>
      <c r="E2" s="134"/>
      <c r="F2" s="135"/>
      <c r="I2" s="10"/>
      <c r="J2" s="13" t="s">
        <v>0</v>
      </c>
      <c r="K2" s="5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14.25" customHeight="1">
      <c r="A3" s="8"/>
      <c r="B3" s="8"/>
      <c r="C3" s="8"/>
      <c r="D3" s="8"/>
      <c r="E3" s="8"/>
      <c r="F3" s="8"/>
      <c r="G3" s="8"/>
      <c r="I3" s="8"/>
      <c r="J3" s="8"/>
    </row>
    <row r="4" spans="1:50" ht="22.5" customHeight="1">
      <c r="A4" s="15"/>
      <c r="B4" s="110" t="s">
        <v>19</v>
      </c>
      <c r="C4" s="111"/>
      <c r="D4" s="16" t="s">
        <v>2</v>
      </c>
      <c r="E4" s="17"/>
      <c r="F4" s="16" t="s">
        <v>20</v>
      </c>
      <c r="G4" s="18"/>
      <c r="I4" s="205" t="s">
        <v>14</v>
      </c>
      <c r="J4" s="120"/>
      <c r="K4" s="39"/>
    </row>
    <row r="5" spans="1:50" ht="22.5" customHeight="1">
      <c r="A5" s="15"/>
      <c r="B5" s="112"/>
      <c r="C5" s="113"/>
      <c r="D5" s="18" t="s">
        <v>21</v>
      </c>
      <c r="E5" s="18"/>
      <c r="F5" s="16" t="s">
        <v>22</v>
      </c>
      <c r="G5" s="18"/>
      <c r="I5" s="206" t="s">
        <v>23</v>
      </c>
      <c r="J5" s="120"/>
      <c r="K5" s="40"/>
    </row>
    <row r="6" spans="1:50" ht="22.5" customHeight="1">
      <c r="A6" s="15"/>
      <c r="B6" s="112"/>
      <c r="C6" s="113"/>
      <c r="D6" s="41" t="s">
        <v>24</v>
      </c>
      <c r="E6" s="18"/>
      <c r="F6" s="41" t="s">
        <v>25</v>
      </c>
      <c r="G6" s="18"/>
      <c r="I6" s="119" t="s">
        <v>6</v>
      </c>
      <c r="J6" s="120"/>
      <c r="K6" s="21"/>
    </row>
    <row r="7" spans="1:50" ht="22.5" customHeight="1">
      <c r="A7" s="15"/>
      <c r="B7" s="112"/>
      <c r="C7" s="113"/>
      <c r="D7" s="23" t="s">
        <v>61</v>
      </c>
      <c r="E7" s="21"/>
      <c r="F7" s="23" t="s">
        <v>62</v>
      </c>
      <c r="G7" s="21"/>
      <c r="I7" s="119" t="s">
        <v>7</v>
      </c>
      <c r="J7" s="120"/>
      <c r="K7" s="21"/>
    </row>
    <row r="8" spans="1:50" ht="22.5" customHeight="1">
      <c r="A8" s="15"/>
      <c r="B8" s="112"/>
      <c r="C8" s="113"/>
      <c r="D8" s="11" t="s">
        <v>28</v>
      </c>
      <c r="E8" s="19"/>
      <c r="F8" s="23" t="s">
        <v>29</v>
      </c>
      <c r="G8" s="18"/>
      <c r="I8" s="119" t="s">
        <v>3</v>
      </c>
      <c r="J8" s="120"/>
      <c r="K8" s="1" t="str">
        <f>DATEDIF(DATE(YEAR(K7),MONTH(K7),1), DATE(YEAR($K$2),MONTH($K$2),1), "Y") &amp; "年" &amp; DATEDIF(DATE(YEAR(K7),MONTH(K7),1), DATE(YEAR($K$2),MONTH($K$2),1), "YM") &amp; "ヶ月"</f>
        <v>0年0ヶ月</v>
      </c>
    </row>
    <row r="9" spans="1:50" ht="22.5" customHeight="1">
      <c r="A9" s="15"/>
      <c r="B9" s="112"/>
      <c r="C9" s="113"/>
      <c r="D9" s="18" t="s">
        <v>8</v>
      </c>
      <c r="E9" s="21"/>
      <c r="F9" s="18" t="s">
        <v>30</v>
      </c>
      <c r="G9" s="2" t="str">
        <f>DATEDIF(E9, $K$2, "Y") &amp; "歳" &amp; DATEDIF(E9, $K$2, "YM") &amp; "ヶ月"</f>
        <v>0歳0ヶ月</v>
      </c>
      <c r="I9" s="126" t="s">
        <v>31</v>
      </c>
      <c r="J9" s="120"/>
      <c r="K9" s="19"/>
    </row>
    <row r="10" spans="1:50" ht="22.5" customHeight="1">
      <c r="A10" s="15"/>
      <c r="B10" s="112"/>
      <c r="C10" s="113"/>
      <c r="D10" s="18" t="s">
        <v>11</v>
      </c>
      <c r="E10" s="18"/>
      <c r="F10" s="42" t="s">
        <v>32</v>
      </c>
      <c r="G10" s="43"/>
      <c r="I10" s="201" t="s">
        <v>33</v>
      </c>
      <c r="J10" s="111"/>
      <c r="K10" s="136" t="s">
        <v>310</v>
      </c>
    </row>
    <row r="11" spans="1:50" ht="22.5" customHeight="1">
      <c r="A11" s="15"/>
      <c r="B11" s="112"/>
      <c r="C11" s="113"/>
      <c r="D11" s="16" t="s">
        <v>12</v>
      </c>
      <c r="E11" s="109"/>
      <c r="F11" s="42" t="s">
        <v>9</v>
      </c>
      <c r="G11" s="44"/>
      <c r="I11" s="114"/>
      <c r="J11" s="115"/>
      <c r="K11" s="129"/>
    </row>
    <row r="12" spans="1:50" ht="22.5" customHeight="1">
      <c r="A12" s="15"/>
      <c r="B12" s="112"/>
      <c r="C12" s="113"/>
      <c r="D12" s="18" t="s">
        <v>34</v>
      </c>
      <c r="E12" s="18"/>
      <c r="F12" s="42" t="s">
        <v>10</v>
      </c>
      <c r="G12" s="44"/>
      <c r="I12" s="202" t="s">
        <v>63</v>
      </c>
      <c r="J12" s="123"/>
      <c r="K12" s="203"/>
    </row>
    <row r="13" spans="1:50" ht="22.5" customHeight="1">
      <c r="A13" s="15"/>
      <c r="B13" s="112"/>
      <c r="C13" s="113"/>
      <c r="D13" s="16" t="s">
        <v>36</v>
      </c>
      <c r="E13" s="25"/>
      <c r="F13" s="44" t="s">
        <v>13</v>
      </c>
      <c r="G13" s="43"/>
      <c r="I13" s="124"/>
      <c r="J13" s="125"/>
      <c r="K13" s="131"/>
      <c r="M13" s="45"/>
      <c r="N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</row>
    <row r="14" spans="1:50" ht="22.5" customHeight="1">
      <c r="B14" s="114"/>
      <c r="C14" s="115"/>
      <c r="D14" s="18" t="s">
        <v>5</v>
      </c>
      <c r="E14" s="19"/>
      <c r="F14" s="42" t="s">
        <v>15</v>
      </c>
      <c r="G14" s="46"/>
    </row>
    <row r="15" spans="1:50" ht="22.5" customHeight="1"/>
    <row r="16" spans="1:50" ht="15.5">
      <c r="A16" s="15"/>
      <c r="B16" s="136" t="s">
        <v>72</v>
      </c>
      <c r="C16" s="204" t="s">
        <v>305</v>
      </c>
      <c r="D16" s="18" t="s">
        <v>39</v>
      </c>
      <c r="E16" s="119" t="s">
        <v>41</v>
      </c>
      <c r="F16" s="120"/>
      <c r="G16" s="18" t="s">
        <v>44</v>
      </c>
      <c r="H16" s="194" t="s">
        <v>67</v>
      </c>
      <c r="I16" s="195"/>
      <c r="J16" s="196"/>
      <c r="K16" s="50" t="s">
        <v>16</v>
      </c>
      <c r="M16" s="47"/>
      <c r="N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.5">
      <c r="A17" s="15"/>
      <c r="B17" s="137"/>
      <c r="C17" s="137"/>
      <c r="D17" s="48"/>
      <c r="E17" s="197"/>
      <c r="F17" s="120"/>
      <c r="G17" s="59"/>
      <c r="H17" s="198" t="str">
        <f>COUNTA(G17:G20)&amp;"回"</f>
        <v>0回</v>
      </c>
      <c r="I17" s="195"/>
      <c r="J17" s="196"/>
      <c r="K17" s="50"/>
      <c r="M17" s="47"/>
      <c r="N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.5">
      <c r="A18" s="15"/>
      <c r="B18" s="137"/>
      <c r="C18" s="137"/>
      <c r="D18" s="48"/>
      <c r="E18" s="197"/>
      <c r="F18" s="120"/>
      <c r="G18" s="59"/>
      <c r="H18" s="26"/>
      <c r="I18" s="26"/>
      <c r="J18" s="26"/>
      <c r="K18" s="50"/>
      <c r="M18" s="47"/>
      <c r="N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.5">
      <c r="A19" s="15"/>
      <c r="B19" s="137"/>
      <c r="C19" s="137"/>
      <c r="D19" s="48"/>
      <c r="E19" s="197"/>
      <c r="F19" s="120"/>
      <c r="G19" s="59"/>
      <c r="H19" s="26"/>
      <c r="I19" s="26"/>
      <c r="J19" s="26"/>
      <c r="K19" s="50"/>
      <c r="M19" s="47"/>
      <c r="N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.5">
      <c r="A20" s="15"/>
      <c r="B20" s="137"/>
      <c r="C20" s="129"/>
      <c r="D20" s="48"/>
      <c r="E20" s="197"/>
      <c r="F20" s="120"/>
      <c r="G20" s="59"/>
      <c r="H20" s="26"/>
      <c r="I20" s="26"/>
      <c r="J20" s="26"/>
      <c r="K20" s="50"/>
      <c r="M20" s="47"/>
      <c r="N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.5">
      <c r="A21" s="15"/>
      <c r="B21" s="137"/>
      <c r="C21" s="136" t="s">
        <v>71</v>
      </c>
      <c r="D21" s="20" t="s">
        <v>39</v>
      </c>
      <c r="E21" s="20" t="s">
        <v>40</v>
      </c>
      <c r="F21" s="20" t="s">
        <v>41</v>
      </c>
      <c r="G21" s="20" t="s">
        <v>42</v>
      </c>
      <c r="H21" s="20" t="s">
        <v>43</v>
      </c>
      <c r="I21" s="20" t="s">
        <v>44</v>
      </c>
      <c r="J21" s="26"/>
      <c r="K21" s="50"/>
      <c r="M21" s="47"/>
      <c r="N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.5">
      <c r="A22" s="15"/>
      <c r="B22" s="137"/>
      <c r="C22" s="137"/>
      <c r="D22" s="29"/>
      <c r="E22" s="30"/>
      <c r="G22" s="31"/>
      <c r="H22" s="30"/>
      <c r="I22" s="49"/>
      <c r="J22" s="26"/>
      <c r="K22" s="50"/>
      <c r="M22" s="47"/>
      <c r="N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.5">
      <c r="A23" s="15"/>
      <c r="B23" s="137"/>
      <c r="C23" s="137"/>
      <c r="D23" s="29"/>
      <c r="E23" s="30"/>
      <c r="F23" s="33"/>
      <c r="G23" s="31"/>
      <c r="H23" s="30"/>
      <c r="I23" s="49"/>
      <c r="J23" s="26"/>
      <c r="K23" s="50"/>
      <c r="M23" s="47"/>
      <c r="N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.5">
      <c r="A24" s="15"/>
      <c r="B24" s="137"/>
      <c r="C24" s="137"/>
      <c r="D24" s="29"/>
      <c r="E24" s="30"/>
      <c r="F24" s="33"/>
      <c r="G24" s="31"/>
      <c r="H24" s="30"/>
      <c r="I24" s="49"/>
      <c r="J24" s="26"/>
      <c r="K24" s="50"/>
      <c r="M24" s="47"/>
      <c r="N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.5">
      <c r="A25" s="15"/>
      <c r="B25" s="137"/>
      <c r="C25" s="137"/>
      <c r="D25" s="29"/>
      <c r="E25" s="30"/>
      <c r="F25" s="33"/>
      <c r="G25" s="31"/>
      <c r="H25" s="30"/>
      <c r="I25" s="49"/>
      <c r="J25" s="26"/>
      <c r="K25" s="50"/>
      <c r="M25" s="47"/>
      <c r="N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.5">
      <c r="A26" s="15"/>
      <c r="B26" s="137"/>
      <c r="C26" s="137"/>
      <c r="D26" s="29"/>
      <c r="E26" s="30"/>
      <c r="F26" s="33"/>
      <c r="G26" s="31"/>
      <c r="H26" s="30"/>
      <c r="I26" s="49"/>
      <c r="J26" s="26"/>
      <c r="K26" s="50"/>
      <c r="M26" s="47"/>
      <c r="N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.5">
      <c r="A27" s="15"/>
      <c r="B27" s="137"/>
      <c r="C27" s="137"/>
      <c r="D27" s="29"/>
      <c r="E27" s="30"/>
      <c r="F27" s="33"/>
      <c r="G27" s="31"/>
      <c r="H27" s="30"/>
      <c r="I27" s="49"/>
      <c r="J27" s="26"/>
      <c r="K27" s="50"/>
      <c r="M27" s="47"/>
      <c r="N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.5">
      <c r="A28" s="15"/>
      <c r="B28" s="137"/>
      <c r="C28" s="137"/>
      <c r="D28" s="29"/>
      <c r="E28" s="30"/>
      <c r="F28" s="33"/>
      <c r="G28" s="31"/>
      <c r="H28" s="30"/>
      <c r="I28" s="49"/>
      <c r="J28" s="26"/>
      <c r="M28" s="47"/>
      <c r="N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.5">
      <c r="A29" s="15"/>
      <c r="B29" s="137"/>
      <c r="C29" s="137"/>
      <c r="D29" s="29"/>
      <c r="E29" s="30"/>
      <c r="F29" s="33"/>
      <c r="G29" s="31"/>
      <c r="H29" s="30"/>
      <c r="I29" s="49"/>
      <c r="J29" s="26"/>
      <c r="M29" s="47"/>
      <c r="N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.5">
      <c r="A30" s="15"/>
      <c r="B30" s="203"/>
      <c r="C30" s="137"/>
      <c r="D30" s="29"/>
      <c r="E30" s="30"/>
      <c r="F30" s="33"/>
      <c r="G30" s="31"/>
      <c r="H30" s="30"/>
      <c r="I30" s="49"/>
      <c r="J30" s="26"/>
      <c r="M30" s="47"/>
      <c r="N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.5">
      <c r="A31" s="15"/>
      <c r="B31" s="131"/>
      <c r="C31" s="129"/>
      <c r="D31" s="29"/>
      <c r="E31" s="30"/>
      <c r="F31" s="33"/>
      <c r="G31" s="31"/>
      <c r="H31" s="30"/>
      <c r="I31" s="49"/>
      <c r="J31" s="26"/>
      <c r="M31" s="47"/>
      <c r="N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22.5" customHeight="1"/>
    <row r="33" spans="1:50" ht="15.5">
      <c r="A33" s="15"/>
      <c r="B33" s="207" t="s">
        <v>73</v>
      </c>
      <c r="C33" s="207" t="s">
        <v>66</v>
      </c>
      <c r="D33" s="18" t="s">
        <v>39</v>
      </c>
      <c r="E33" s="119" t="s">
        <v>41</v>
      </c>
      <c r="F33" s="120"/>
      <c r="G33" s="18" t="s">
        <v>44</v>
      </c>
      <c r="H33" s="194" t="s">
        <v>67</v>
      </c>
      <c r="I33" s="195"/>
      <c r="J33" s="196"/>
      <c r="K33" s="50"/>
      <c r="M33" s="47"/>
      <c r="N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.5">
      <c r="A34" s="15"/>
      <c r="B34" s="137"/>
      <c r="C34" s="137"/>
      <c r="D34" s="48"/>
      <c r="E34" s="197"/>
      <c r="F34" s="120"/>
      <c r="G34" s="53"/>
      <c r="H34" s="198" t="str">
        <f>COUNTA(G34:G37)&amp;"回"</f>
        <v>0回</v>
      </c>
      <c r="I34" s="195"/>
      <c r="J34" s="196"/>
      <c r="K34" s="50"/>
      <c r="M34" s="47"/>
      <c r="N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.5">
      <c r="A35" s="15"/>
      <c r="B35" s="137"/>
      <c r="C35" s="137"/>
      <c r="D35" s="48"/>
      <c r="E35" s="197"/>
      <c r="F35" s="120"/>
      <c r="G35" s="53"/>
      <c r="H35" s="26"/>
      <c r="I35" s="26"/>
      <c r="J35" s="26"/>
      <c r="K35" s="50"/>
      <c r="M35" s="47"/>
      <c r="N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.5">
      <c r="A36" s="15"/>
      <c r="B36" s="137"/>
      <c r="C36" s="137"/>
      <c r="D36" s="48"/>
      <c r="E36" s="197"/>
      <c r="F36" s="120"/>
      <c r="G36" s="53"/>
      <c r="H36" s="26"/>
      <c r="I36" s="26"/>
      <c r="J36" s="26"/>
      <c r="K36" s="50"/>
      <c r="M36" s="47"/>
      <c r="N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.5">
      <c r="A37" s="15"/>
      <c r="B37" s="137"/>
      <c r="C37" s="129"/>
      <c r="D37" s="48"/>
      <c r="E37" s="197"/>
      <c r="F37" s="120"/>
      <c r="G37" s="53"/>
      <c r="H37" s="26"/>
      <c r="I37" s="26"/>
      <c r="J37" s="26"/>
      <c r="K37" s="50"/>
      <c r="M37" s="47"/>
      <c r="N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.5">
      <c r="A38" s="15"/>
      <c r="B38" s="137"/>
      <c r="C38" s="136" t="s">
        <v>68</v>
      </c>
      <c r="D38" s="20" t="s">
        <v>39</v>
      </c>
      <c r="E38" s="20" t="s">
        <v>40</v>
      </c>
      <c r="F38" s="20" t="s">
        <v>41</v>
      </c>
      <c r="G38" s="20" t="s">
        <v>42</v>
      </c>
      <c r="H38" s="20" t="s">
        <v>43</v>
      </c>
      <c r="I38" s="20" t="s">
        <v>44</v>
      </c>
      <c r="J38" s="26"/>
      <c r="K38" s="50"/>
      <c r="M38" s="47"/>
      <c r="N38" s="47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.5">
      <c r="A39" s="15"/>
      <c r="B39" s="137"/>
      <c r="C39" s="137"/>
      <c r="D39" s="29"/>
      <c r="E39" s="30"/>
      <c r="G39" s="31"/>
      <c r="H39" s="30"/>
      <c r="I39" s="49"/>
      <c r="J39" s="26"/>
      <c r="K39" s="50"/>
      <c r="M39" s="47"/>
      <c r="N39" s="47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.5">
      <c r="A40" s="15"/>
      <c r="B40" s="137"/>
      <c r="C40" s="137"/>
      <c r="D40" s="29"/>
      <c r="E40" s="30"/>
      <c r="F40" s="33"/>
      <c r="G40" s="31"/>
      <c r="H40" s="30"/>
      <c r="I40" s="49"/>
      <c r="J40" s="26"/>
      <c r="K40" s="50"/>
      <c r="M40" s="47"/>
      <c r="N40" s="47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.5">
      <c r="A41" s="15"/>
      <c r="B41" s="137"/>
      <c r="C41" s="137"/>
      <c r="D41" s="29"/>
      <c r="E41" s="30"/>
      <c r="F41" s="33"/>
      <c r="G41" s="31"/>
      <c r="H41" s="30"/>
      <c r="I41" s="49"/>
      <c r="J41" s="26"/>
      <c r="K41" s="50"/>
      <c r="M41" s="47"/>
      <c r="N41" s="4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.5">
      <c r="A42" s="15"/>
      <c r="B42" s="137"/>
      <c r="C42" s="137"/>
      <c r="D42" s="29"/>
      <c r="E42" s="30"/>
      <c r="F42" s="33"/>
      <c r="G42" s="31"/>
      <c r="H42" s="30"/>
      <c r="I42" s="49"/>
      <c r="J42" s="26"/>
      <c r="K42" s="50"/>
      <c r="M42" s="47"/>
      <c r="N42" s="4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.5">
      <c r="A43" s="15"/>
      <c r="B43" s="137"/>
      <c r="C43" s="137"/>
      <c r="D43" s="29"/>
      <c r="E43" s="30"/>
      <c r="F43" s="33"/>
      <c r="G43" s="31"/>
      <c r="H43" s="30"/>
      <c r="I43" s="49"/>
      <c r="J43" s="26"/>
      <c r="K43" s="50"/>
      <c r="M43" s="47"/>
      <c r="N43" s="4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.5">
      <c r="A44" s="15"/>
      <c r="B44" s="137"/>
      <c r="C44" s="137"/>
      <c r="D44" s="29"/>
      <c r="E44" s="30"/>
      <c r="F44" s="33"/>
      <c r="G44" s="31"/>
      <c r="H44" s="30"/>
      <c r="I44" s="49"/>
      <c r="J44" s="26"/>
      <c r="K44" s="50"/>
      <c r="M44" s="47"/>
      <c r="N44" s="4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.5">
      <c r="A45" s="15"/>
      <c r="B45" s="137"/>
      <c r="C45" s="137"/>
      <c r="D45" s="29"/>
      <c r="E45" s="30"/>
      <c r="F45" s="33"/>
      <c r="G45" s="31"/>
      <c r="H45" s="30"/>
      <c r="I45" s="49"/>
      <c r="J45" s="26"/>
      <c r="M45" s="47"/>
      <c r="N45" s="4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.5">
      <c r="A46" s="15"/>
      <c r="B46" s="137"/>
      <c r="C46" s="137"/>
      <c r="D46" s="29"/>
      <c r="E46" s="30"/>
      <c r="F46" s="33"/>
      <c r="G46" s="31"/>
      <c r="H46" s="30"/>
      <c r="I46" s="49"/>
      <c r="J46" s="26"/>
      <c r="M46" s="47"/>
      <c r="N46" s="4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.5">
      <c r="A47" s="15"/>
      <c r="B47" s="203"/>
      <c r="C47" s="137"/>
      <c r="D47" s="29"/>
      <c r="E47" s="30"/>
      <c r="F47" s="33"/>
      <c r="G47" s="31"/>
      <c r="H47" s="30"/>
      <c r="I47" s="49"/>
      <c r="J47" s="26"/>
      <c r="M47" s="47"/>
      <c r="N47" s="4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5">
      <c r="A48" s="15"/>
      <c r="B48" s="131"/>
      <c r="C48" s="129"/>
      <c r="D48" s="29"/>
      <c r="E48" s="30"/>
      <c r="F48" s="33"/>
      <c r="G48" s="31"/>
      <c r="H48" s="30"/>
      <c r="I48" s="49"/>
      <c r="J48" s="26"/>
      <c r="M48" s="47"/>
      <c r="N48" s="4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22.5" customHeight="1">
      <c r="M49" s="47"/>
      <c r="N49" s="4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82.5" customHeight="1">
      <c r="A50" s="15"/>
      <c r="B50" s="206" t="s">
        <v>51</v>
      </c>
      <c r="C50" s="120"/>
      <c r="D50" s="138" t="s">
        <v>316</v>
      </c>
      <c r="E50" s="139"/>
      <c r="F50" s="139"/>
      <c r="G50" s="120"/>
      <c r="I50" s="132" t="s">
        <v>52</v>
      </c>
      <c r="J50" s="111"/>
      <c r="K50" s="116" t="s">
        <v>310</v>
      </c>
      <c r="M50" s="47"/>
      <c r="N50" s="47"/>
    </row>
    <row r="51" spans="1:50" ht="82.5" customHeight="1">
      <c r="A51" s="15"/>
      <c r="B51" s="206" t="s">
        <v>53</v>
      </c>
      <c r="C51" s="120"/>
      <c r="D51" s="138" t="s">
        <v>317</v>
      </c>
      <c r="E51" s="139"/>
      <c r="F51" s="139"/>
      <c r="G51" s="120"/>
      <c r="I51" s="112"/>
      <c r="J51" s="113"/>
      <c r="K51" s="117"/>
    </row>
    <row r="52" spans="1:50" ht="41.25" customHeight="1">
      <c r="A52" s="15"/>
      <c r="B52" s="110" t="s">
        <v>54</v>
      </c>
      <c r="C52" s="111"/>
      <c r="D52" s="18" t="s">
        <v>55</v>
      </c>
      <c r="E52" s="105"/>
      <c r="F52" s="140" t="s">
        <v>311</v>
      </c>
      <c r="G52" s="111"/>
      <c r="I52" s="112"/>
      <c r="J52" s="113"/>
      <c r="K52" s="117"/>
    </row>
    <row r="53" spans="1:50" ht="41.25" customHeight="1">
      <c r="A53" s="15"/>
      <c r="B53" s="200"/>
      <c r="C53" s="196"/>
      <c r="D53" s="51"/>
      <c r="E53" s="19"/>
      <c r="F53" s="114"/>
      <c r="G53" s="115"/>
      <c r="I53" s="200"/>
      <c r="J53" s="196"/>
      <c r="K53" s="118"/>
    </row>
    <row r="54" spans="1:50" ht="41.25" customHeight="1">
      <c r="A54" s="15"/>
      <c r="B54" s="199" t="s">
        <v>70</v>
      </c>
      <c r="C54" s="113"/>
      <c r="D54" s="18" t="s">
        <v>57</v>
      </c>
      <c r="E54" s="105"/>
      <c r="F54" s="140" t="s">
        <v>311</v>
      </c>
      <c r="G54" s="111"/>
      <c r="I54" s="199" t="s">
        <v>58</v>
      </c>
      <c r="J54" s="113"/>
      <c r="K54" s="116" t="s">
        <v>310</v>
      </c>
    </row>
    <row r="55" spans="1:50" ht="41.25" customHeight="1">
      <c r="A55" s="15"/>
      <c r="B55" s="200"/>
      <c r="C55" s="196"/>
      <c r="D55" s="52" t="s">
        <v>59</v>
      </c>
      <c r="E55" s="34"/>
      <c r="F55" s="114"/>
      <c r="G55" s="115"/>
      <c r="I55" s="112"/>
      <c r="J55" s="113"/>
      <c r="K55" s="117"/>
    </row>
    <row r="56" spans="1:50" ht="41.25" customHeight="1">
      <c r="A56" s="15"/>
      <c r="B56" s="199" t="s">
        <v>60</v>
      </c>
      <c r="C56" s="113"/>
      <c r="D56" s="140" t="s">
        <v>311</v>
      </c>
      <c r="E56" s="141"/>
      <c r="F56" s="141"/>
      <c r="G56" s="111"/>
      <c r="I56" s="112"/>
      <c r="J56" s="113"/>
      <c r="K56" s="117"/>
    </row>
    <row r="57" spans="1:50" ht="41.25" customHeight="1">
      <c r="A57" s="15"/>
      <c r="B57" s="200"/>
      <c r="C57" s="196"/>
      <c r="D57" s="114"/>
      <c r="E57" s="142"/>
      <c r="F57" s="142"/>
      <c r="G57" s="115"/>
      <c r="I57" s="200"/>
      <c r="J57" s="196"/>
      <c r="K57" s="118"/>
    </row>
    <row r="58" spans="1:50" ht="14">
      <c r="A58" s="8"/>
      <c r="B58" s="8"/>
      <c r="C58" s="8"/>
      <c r="D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4">
      <c r="A59" s="8"/>
      <c r="B59" s="8"/>
      <c r="C59" s="8"/>
      <c r="D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4">
      <c r="A60" s="8"/>
      <c r="B60" s="8"/>
      <c r="C60" s="8"/>
      <c r="D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4">
      <c r="A61" s="8"/>
      <c r="B61" s="8"/>
      <c r="C61" s="8"/>
      <c r="D61" s="8"/>
      <c r="G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4">
      <c r="A62" s="8"/>
      <c r="B62" s="8"/>
      <c r="C62" s="8"/>
      <c r="D62" s="8"/>
      <c r="G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4.5">
      <c r="A63" s="8"/>
      <c r="B63" s="8"/>
      <c r="C63" s="8"/>
      <c r="D63" s="8"/>
      <c r="E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</row>
    <row r="64" spans="1:50" ht="14.5">
      <c r="A64" s="8"/>
      <c r="B64" s="8"/>
      <c r="C64" s="8"/>
      <c r="D64" s="8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</row>
    <row r="65" spans="1:50" ht="14.5">
      <c r="A65" s="8"/>
      <c r="B65" s="8"/>
      <c r="C65" s="8"/>
      <c r="D65" s="8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</row>
    <row r="66" spans="1:50" ht="14.5">
      <c r="A66" s="8"/>
      <c r="B66" s="8"/>
      <c r="C66" s="8"/>
      <c r="D66" s="8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</row>
    <row r="67" spans="1:50" ht="14.5">
      <c r="A67" s="8"/>
      <c r="B67" s="8"/>
      <c r="C67" s="8"/>
      <c r="D67" s="8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</row>
    <row r="68" spans="1:50" ht="14.5">
      <c r="A68" s="8"/>
      <c r="B68" s="8"/>
      <c r="C68" s="8"/>
      <c r="D68" s="8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ht="14">
      <c r="A69" s="8"/>
      <c r="B69" s="8"/>
      <c r="C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4">
      <c r="A70" s="8"/>
      <c r="B70" s="8"/>
      <c r="C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4">
      <c r="A71" s="8"/>
      <c r="B71" s="8"/>
      <c r="C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4">
      <c r="A72" s="8"/>
      <c r="B72" s="8"/>
      <c r="C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4">
      <c r="A73" s="8"/>
      <c r="B73" s="8"/>
      <c r="C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4">
      <c r="A74" s="8"/>
      <c r="B74" s="8"/>
      <c r="C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4">
      <c r="A75" s="8"/>
      <c r="B75" s="8"/>
      <c r="C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4">
      <c r="A76" s="8"/>
      <c r="B76" s="8"/>
      <c r="C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 ht="1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 ht="1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</row>
    <row r="205" spans="1:50" ht="1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</row>
    <row r="206" spans="1:50" ht="1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</row>
    <row r="207" spans="1:50" ht="1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</row>
    <row r="208" spans="1:50" ht="1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</row>
    <row r="209" spans="1:50" ht="1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</row>
    <row r="210" spans="1:50" ht="1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</row>
    <row r="211" spans="1:50" ht="1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</row>
    <row r="212" spans="1:50" ht="1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</row>
    <row r="213" spans="1:50" ht="1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</row>
    <row r="214" spans="1:50" ht="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</row>
    <row r="215" spans="1:50" ht="1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</row>
    <row r="216" spans="1:50" ht="1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</row>
    <row r="217" spans="1:50" ht="1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</row>
    <row r="218" spans="1:50" ht="1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</row>
    <row r="219" spans="1:50" ht="1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</row>
    <row r="220" spans="1:50" ht="1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</row>
    <row r="221" spans="1:50" ht="1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</row>
    <row r="222" spans="1:50" ht="1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</row>
    <row r="223" spans="1:50" ht="1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</row>
    <row r="224" spans="1:50" ht="1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</row>
    <row r="225" spans="1:50" ht="1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</row>
    <row r="226" spans="1:50" ht="1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</row>
    <row r="227" spans="1:50" ht="1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</row>
    <row r="228" spans="1:50" ht="1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</row>
    <row r="229" spans="1:50" ht="1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</row>
    <row r="230" spans="1:50" ht="1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</row>
    <row r="231" spans="1:50" ht="1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</row>
    <row r="232" spans="1:50" ht="1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</row>
    <row r="233" spans="1:50" ht="1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</row>
    <row r="234" spans="1:50" ht="1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</row>
    <row r="235" spans="1:50" ht="1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</row>
    <row r="236" spans="1:50" ht="1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</row>
    <row r="237" spans="1:50" ht="1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</row>
    <row r="238" spans="1:50" ht="1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</row>
    <row r="239" spans="1:50" ht="1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</row>
    <row r="240" spans="1:50" ht="1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</row>
    <row r="241" spans="1:50" ht="1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</row>
    <row r="242" spans="1:50" ht="1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</row>
    <row r="243" spans="1:50" ht="1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</row>
    <row r="244" spans="1:50" ht="1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</row>
    <row r="245" spans="1:50" ht="1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</row>
    <row r="246" spans="1:50" ht="1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</row>
    <row r="247" spans="1:50" ht="1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</row>
    <row r="248" spans="1:50" ht="1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</row>
    <row r="249" spans="1:50" ht="1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</row>
    <row r="250" spans="1:50" ht="1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</row>
    <row r="251" spans="1:50" ht="1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</row>
    <row r="252" spans="1:50" ht="1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</row>
    <row r="253" spans="1:50" ht="1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</row>
    <row r="254" spans="1:50" ht="1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</row>
    <row r="255" spans="1:50" ht="1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</row>
    <row r="256" spans="1:50" ht="1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</row>
    <row r="257" spans="1:50" ht="1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</row>
    <row r="258" spans="1:50" ht="1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</row>
    <row r="259" spans="1:50" ht="1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</row>
    <row r="260" spans="1:50" ht="1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</row>
    <row r="261" spans="1:50" ht="1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</row>
    <row r="262" spans="1:50" ht="1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</row>
    <row r="263" spans="1:50" ht="1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</row>
    <row r="264" spans="1:50" ht="1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</row>
    <row r="265" spans="1:50" ht="1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</row>
    <row r="266" spans="1:50" ht="1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</row>
    <row r="267" spans="1:50" ht="1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</row>
    <row r="268" spans="1:50" ht="1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</row>
    <row r="269" spans="1:50" ht="1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</row>
    <row r="270" spans="1:50" ht="1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</row>
    <row r="271" spans="1:50" ht="1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</row>
    <row r="272" spans="1:50" ht="1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</row>
    <row r="273" spans="1:50" ht="1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</row>
    <row r="274" spans="1:50" ht="1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</row>
    <row r="275" spans="1:50" ht="1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</row>
    <row r="276" spans="1:50" ht="1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</row>
    <row r="277" spans="1:50" ht="1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</row>
    <row r="278" spans="1:50" ht="1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</row>
    <row r="279" spans="1:50" ht="1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</row>
    <row r="280" spans="1:50" ht="1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</row>
    <row r="281" spans="1:50" ht="1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</row>
    <row r="282" spans="1:50" ht="1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</row>
    <row r="283" spans="1:50" ht="1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</row>
    <row r="284" spans="1:50" ht="1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</row>
    <row r="285" spans="1:50" ht="1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</row>
    <row r="286" spans="1:50" ht="1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</row>
    <row r="287" spans="1:50" ht="1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</row>
    <row r="288" spans="1:50" ht="1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</row>
    <row r="289" spans="1:50" ht="1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</row>
    <row r="290" spans="1:50" ht="1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</row>
    <row r="291" spans="1:50" ht="1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</row>
    <row r="292" spans="1:50" ht="1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</row>
    <row r="293" spans="1:50" ht="1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</row>
    <row r="294" spans="1:50" ht="1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</row>
    <row r="295" spans="1:50" ht="1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</row>
    <row r="296" spans="1:50" ht="1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</row>
    <row r="297" spans="1:50" ht="1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</row>
    <row r="298" spans="1:50" ht="1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</row>
    <row r="299" spans="1:50" ht="1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</row>
    <row r="300" spans="1:50" ht="1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</row>
    <row r="301" spans="1:50" ht="1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</row>
    <row r="302" spans="1:50" ht="1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</row>
    <row r="303" spans="1:50" ht="1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</row>
    <row r="304" spans="1:50" ht="1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</row>
    <row r="305" spans="1:50" ht="1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</row>
    <row r="306" spans="1:50" ht="1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</row>
    <row r="307" spans="1:50" ht="1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</row>
    <row r="308" spans="1:50" ht="1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</row>
    <row r="309" spans="1:50" ht="1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</row>
    <row r="310" spans="1:50" ht="1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</row>
    <row r="311" spans="1:50" ht="1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</row>
    <row r="312" spans="1:50" ht="1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</row>
    <row r="313" spans="1:50" ht="1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</row>
    <row r="314" spans="1:50" ht="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</row>
    <row r="315" spans="1:50" ht="1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</row>
    <row r="316" spans="1:50" ht="1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</row>
    <row r="317" spans="1:50" ht="1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</row>
    <row r="318" spans="1:50" ht="1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</row>
    <row r="319" spans="1:50" ht="1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</row>
    <row r="320" spans="1:50" ht="1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</row>
    <row r="321" spans="1:50" ht="1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</row>
    <row r="322" spans="1:50" ht="1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</row>
    <row r="323" spans="1:50" ht="1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</row>
    <row r="324" spans="1:50" ht="1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</row>
    <row r="325" spans="1:50" ht="1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</row>
    <row r="326" spans="1:50" ht="1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</row>
    <row r="327" spans="1:50" ht="1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</row>
    <row r="328" spans="1:50" ht="1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</row>
    <row r="329" spans="1:50" ht="1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</row>
    <row r="330" spans="1:50" ht="1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</row>
    <row r="331" spans="1:50" ht="1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</row>
    <row r="332" spans="1:50" ht="1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</row>
    <row r="333" spans="1:50" ht="1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</row>
    <row r="334" spans="1:50" ht="1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</row>
    <row r="335" spans="1:50" ht="1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</row>
    <row r="336" spans="1:50" ht="1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</row>
    <row r="337" spans="1:50" ht="1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</row>
    <row r="338" spans="1:50" ht="1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</row>
    <row r="339" spans="1:50" ht="1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</row>
    <row r="340" spans="1:50" ht="1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</row>
    <row r="341" spans="1:50" ht="1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</row>
    <row r="342" spans="1:50" ht="1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</row>
    <row r="343" spans="1:50" ht="1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</row>
    <row r="344" spans="1:50" ht="1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</row>
    <row r="345" spans="1:50" ht="1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</row>
    <row r="346" spans="1:50" ht="1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</row>
    <row r="347" spans="1:50" ht="1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</row>
    <row r="348" spans="1:50" ht="1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</row>
    <row r="349" spans="1:50" ht="1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</row>
    <row r="350" spans="1:50" ht="1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</row>
    <row r="351" spans="1:50" ht="1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</row>
    <row r="352" spans="1:50" ht="1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</row>
    <row r="353" spans="1:50" ht="1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</row>
    <row r="354" spans="1:50" ht="1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</row>
    <row r="355" spans="1:50" ht="1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</row>
    <row r="356" spans="1:50" ht="1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</row>
    <row r="357" spans="1:50" ht="1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</row>
    <row r="358" spans="1:50" ht="1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</row>
    <row r="359" spans="1:50" ht="1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</row>
    <row r="360" spans="1:50" ht="1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</row>
    <row r="361" spans="1:50" ht="1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</row>
    <row r="362" spans="1:50" ht="1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</row>
    <row r="363" spans="1:50" ht="1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</row>
    <row r="364" spans="1:50" ht="1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</row>
    <row r="365" spans="1:50" ht="1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</row>
    <row r="366" spans="1:50" ht="1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</row>
    <row r="367" spans="1:50" ht="1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</row>
    <row r="368" spans="1:50" ht="1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</row>
    <row r="369" spans="1:50" ht="1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</row>
    <row r="370" spans="1:50" ht="1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</row>
    <row r="371" spans="1:50" ht="1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</row>
    <row r="372" spans="1:50" ht="1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</row>
    <row r="373" spans="1:50" ht="1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</row>
    <row r="374" spans="1:50" ht="1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</row>
    <row r="375" spans="1:50" ht="1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</row>
    <row r="376" spans="1:50" ht="1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</row>
    <row r="377" spans="1:50" ht="1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</row>
    <row r="378" spans="1:50" ht="1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</row>
    <row r="379" spans="1:50" ht="1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</row>
    <row r="380" spans="1:50" ht="1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</row>
    <row r="381" spans="1:50" ht="1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</row>
    <row r="382" spans="1:50" ht="1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</row>
    <row r="383" spans="1:50" ht="1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</row>
    <row r="384" spans="1:50" ht="1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</row>
    <row r="385" spans="1:50" ht="1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</row>
    <row r="386" spans="1:50" ht="1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</row>
    <row r="387" spans="1:50" ht="1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</row>
    <row r="388" spans="1:50" ht="1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</row>
    <row r="389" spans="1:50" ht="1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</row>
    <row r="390" spans="1:50" ht="1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</row>
    <row r="391" spans="1:50" ht="1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</row>
    <row r="392" spans="1:50" ht="1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</row>
    <row r="393" spans="1:50" ht="1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</row>
    <row r="394" spans="1:50" ht="1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</row>
    <row r="395" spans="1:50" ht="1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</row>
    <row r="396" spans="1:50" ht="1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</row>
    <row r="397" spans="1:50" ht="1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</row>
    <row r="398" spans="1:50" ht="1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</row>
    <row r="399" spans="1:50" ht="1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</row>
    <row r="400" spans="1:50" ht="1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</row>
    <row r="401" spans="1:50" ht="1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</row>
    <row r="402" spans="1:50" ht="1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</row>
    <row r="403" spans="1:50" ht="1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</row>
    <row r="404" spans="1:50" ht="1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</row>
    <row r="405" spans="1:50" ht="1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</row>
    <row r="406" spans="1:50" ht="1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</row>
    <row r="407" spans="1:50" ht="1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</row>
    <row r="408" spans="1:50" ht="1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</row>
    <row r="409" spans="1:50" ht="1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</row>
    <row r="410" spans="1:50" ht="1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</row>
    <row r="411" spans="1:50" ht="1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</row>
    <row r="412" spans="1:50" ht="1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</row>
    <row r="413" spans="1:50" ht="1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</row>
    <row r="414" spans="1:50" ht="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</row>
    <row r="415" spans="1:50" ht="1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</row>
    <row r="416" spans="1:50" ht="1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</row>
    <row r="417" spans="1:50" ht="1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</row>
    <row r="418" spans="1:50" ht="1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</row>
    <row r="419" spans="1:50" ht="1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</row>
    <row r="420" spans="1:50" ht="1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</row>
    <row r="421" spans="1:50" ht="1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</row>
    <row r="422" spans="1:50" ht="1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</row>
    <row r="423" spans="1:50" ht="1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</row>
    <row r="424" spans="1:50" ht="1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</row>
    <row r="425" spans="1:50" ht="1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</row>
    <row r="426" spans="1:50" ht="1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</row>
    <row r="427" spans="1:50" ht="1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</row>
    <row r="428" spans="1:50" ht="1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</row>
    <row r="429" spans="1:50" ht="1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</row>
    <row r="430" spans="1:50" ht="1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</row>
    <row r="431" spans="1:50" ht="1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</row>
    <row r="432" spans="1:50" ht="1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</row>
    <row r="433" spans="1:50" ht="1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</row>
    <row r="434" spans="1:50" ht="1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</row>
    <row r="435" spans="1:50" ht="1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</row>
    <row r="436" spans="1:50" ht="1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</row>
    <row r="437" spans="1:50" ht="1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</row>
    <row r="438" spans="1:50" ht="1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</row>
    <row r="439" spans="1:50" ht="1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</row>
    <row r="440" spans="1:50" ht="1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</row>
    <row r="441" spans="1:50" ht="1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</row>
    <row r="442" spans="1:50" ht="1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</row>
    <row r="443" spans="1:50" ht="1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</row>
    <row r="444" spans="1:50" ht="1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</row>
    <row r="445" spans="1:50" ht="1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</row>
    <row r="446" spans="1:50" ht="1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</row>
    <row r="447" spans="1:50" ht="1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</row>
    <row r="448" spans="1:50" ht="1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</row>
    <row r="449" spans="1:50" ht="1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</row>
    <row r="450" spans="1:50" ht="1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</row>
    <row r="451" spans="1:50" ht="1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</row>
    <row r="452" spans="1:50" ht="1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</row>
    <row r="453" spans="1:50" ht="1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</row>
    <row r="454" spans="1:50" ht="1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</row>
    <row r="455" spans="1:50" ht="1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</row>
    <row r="456" spans="1:50" ht="1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</row>
    <row r="457" spans="1:50" ht="1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</row>
    <row r="458" spans="1:50" ht="1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</row>
    <row r="459" spans="1:50" ht="1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</row>
    <row r="460" spans="1:50" ht="1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</row>
    <row r="461" spans="1:50" ht="1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</row>
    <row r="462" spans="1:50" ht="1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</row>
    <row r="463" spans="1:50" ht="1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</row>
    <row r="464" spans="1:50" ht="1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</row>
    <row r="465" spans="1:50" ht="1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</row>
    <row r="466" spans="1:50" ht="1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</row>
    <row r="467" spans="1:50" ht="1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</row>
    <row r="468" spans="1:50" ht="1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</row>
    <row r="469" spans="1:50" ht="1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</row>
    <row r="470" spans="1:50" ht="1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</row>
    <row r="471" spans="1:50" ht="1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</row>
    <row r="472" spans="1:50" ht="1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</row>
    <row r="473" spans="1:50" ht="1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</row>
    <row r="474" spans="1:50" ht="1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</row>
    <row r="475" spans="1:50" ht="1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</row>
    <row r="476" spans="1:50" ht="1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</row>
    <row r="477" spans="1:50" ht="1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</row>
    <row r="478" spans="1:50" ht="1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</row>
    <row r="479" spans="1:50" ht="1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</row>
    <row r="480" spans="1:50" ht="1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</row>
    <row r="481" spans="1:50" ht="1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</row>
    <row r="482" spans="1:50" ht="1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</row>
    <row r="483" spans="1:50" ht="1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</row>
    <row r="484" spans="1:50" ht="1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</row>
    <row r="485" spans="1:50" ht="1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</row>
    <row r="486" spans="1:50" ht="1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</row>
    <row r="487" spans="1:50" ht="1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</row>
    <row r="488" spans="1:50" ht="1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</row>
    <row r="489" spans="1:50" ht="1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</row>
    <row r="490" spans="1:50" ht="1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</row>
    <row r="491" spans="1:50" ht="1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</row>
    <row r="492" spans="1:50" ht="1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</row>
    <row r="493" spans="1:50" ht="1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</row>
    <row r="494" spans="1:50" ht="1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</row>
    <row r="495" spans="1:50" ht="1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</row>
    <row r="496" spans="1:50" ht="1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</row>
    <row r="497" spans="1:50" ht="1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</row>
    <row r="498" spans="1:50" ht="1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</row>
    <row r="499" spans="1:50" ht="1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</row>
    <row r="500" spans="1:50" ht="1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</row>
    <row r="501" spans="1:50" ht="1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</row>
    <row r="502" spans="1:50" ht="1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</row>
    <row r="503" spans="1:50" ht="1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</row>
    <row r="504" spans="1:50" ht="1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</row>
    <row r="505" spans="1:50" ht="1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</row>
    <row r="506" spans="1:50" ht="1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</row>
    <row r="507" spans="1:50" ht="1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</row>
    <row r="508" spans="1:50" ht="1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</row>
    <row r="509" spans="1:50" ht="1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</row>
    <row r="510" spans="1:50" ht="1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</row>
    <row r="511" spans="1:50" ht="1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</row>
    <row r="512" spans="1:50" ht="1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</row>
    <row r="513" spans="1:50" ht="1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</row>
    <row r="514" spans="1:50" ht="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</row>
    <row r="515" spans="1:50" ht="1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</row>
    <row r="516" spans="1:50" ht="1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</row>
    <row r="517" spans="1:50" ht="1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</row>
    <row r="518" spans="1:50" ht="1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</row>
    <row r="519" spans="1:50" ht="1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</row>
    <row r="520" spans="1:50" ht="1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</row>
    <row r="521" spans="1:50" ht="1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</row>
    <row r="522" spans="1:50" ht="1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</row>
    <row r="523" spans="1:50" ht="1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</row>
    <row r="524" spans="1:50" ht="1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</row>
    <row r="525" spans="1:50" ht="1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</row>
    <row r="526" spans="1:50" ht="1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</row>
    <row r="527" spans="1:50" ht="1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</row>
    <row r="528" spans="1:50" ht="1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</row>
    <row r="529" spans="1:50" ht="1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</row>
    <row r="530" spans="1:50" ht="1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</row>
    <row r="531" spans="1:50" ht="1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</row>
    <row r="532" spans="1:50" ht="1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</row>
    <row r="533" spans="1:50" ht="1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</row>
    <row r="534" spans="1:50" ht="1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</row>
    <row r="535" spans="1:50" ht="1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</row>
    <row r="536" spans="1:50" ht="1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</row>
    <row r="537" spans="1:50" ht="1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</row>
    <row r="538" spans="1:50" ht="1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</row>
    <row r="539" spans="1:50" ht="1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</row>
    <row r="540" spans="1:50" ht="1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</row>
    <row r="541" spans="1:50" ht="1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</row>
    <row r="542" spans="1:50" ht="1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</row>
    <row r="543" spans="1:50" ht="1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</row>
    <row r="544" spans="1:50" ht="1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</row>
    <row r="545" spans="1:50" ht="1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</row>
    <row r="546" spans="1:50" ht="1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</row>
    <row r="547" spans="1:50" ht="1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</row>
    <row r="548" spans="1:50" ht="1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</row>
    <row r="549" spans="1:50" ht="1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</row>
    <row r="550" spans="1:50" ht="1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</row>
    <row r="551" spans="1:50" ht="1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</row>
    <row r="552" spans="1:50" ht="1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</row>
    <row r="553" spans="1:50" ht="1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</row>
    <row r="554" spans="1:50" ht="1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</row>
    <row r="555" spans="1:50" ht="1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</row>
    <row r="556" spans="1:50" ht="1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</row>
    <row r="557" spans="1:50" ht="1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</row>
    <row r="558" spans="1:50" ht="1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</row>
    <row r="559" spans="1:50" ht="1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</row>
    <row r="560" spans="1:50" ht="1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</row>
    <row r="561" spans="1:50" ht="1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</row>
    <row r="562" spans="1:50" ht="1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</row>
    <row r="563" spans="1:50" ht="1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</row>
    <row r="564" spans="1:50" ht="1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</row>
    <row r="565" spans="1:50" ht="1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</row>
    <row r="566" spans="1:50" ht="1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</row>
    <row r="567" spans="1:50" ht="1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</row>
    <row r="568" spans="1:50" ht="1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</row>
    <row r="569" spans="1:50" ht="1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</row>
    <row r="570" spans="1:50" ht="1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</row>
    <row r="571" spans="1:50" ht="1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</row>
    <row r="572" spans="1:50" ht="1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</row>
    <row r="573" spans="1:50" ht="1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</row>
    <row r="574" spans="1:50" ht="1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</row>
    <row r="575" spans="1:50" ht="1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</row>
    <row r="576" spans="1:50" ht="1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</row>
    <row r="577" spans="1:50" ht="1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</row>
    <row r="578" spans="1:50" ht="1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</row>
    <row r="579" spans="1:50" ht="1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</row>
    <row r="580" spans="1:50" ht="1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</row>
    <row r="581" spans="1:50" ht="1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</row>
    <row r="582" spans="1:50" ht="1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</row>
    <row r="583" spans="1:50" ht="1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</row>
    <row r="584" spans="1:50" ht="1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</row>
    <row r="585" spans="1:50" ht="1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</row>
    <row r="586" spans="1:50" ht="1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</row>
    <row r="587" spans="1:50" ht="1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</row>
    <row r="588" spans="1:50" ht="1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</row>
    <row r="589" spans="1:50" ht="1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</row>
    <row r="590" spans="1:50" ht="1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</row>
    <row r="591" spans="1:50" ht="1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</row>
    <row r="592" spans="1:50" ht="1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</row>
    <row r="593" spans="1:50" ht="1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</row>
    <row r="594" spans="1:50" ht="1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</row>
    <row r="595" spans="1:50" ht="1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</row>
    <row r="596" spans="1:50" ht="1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</row>
    <row r="597" spans="1:50" ht="1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</row>
    <row r="598" spans="1:50" ht="1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</row>
    <row r="599" spans="1:50" ht="1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</row>
    <row r="600" spans="1:50" ht="1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</row>
    <row r="601" spans="1:50" ht="1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</row>
    <row r="602" spans="1:50" ht="1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</row>
    <row r="603" spans="1:50" ht="1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</row>
    <row r="604" spans="1:50" ht="1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</row>
    <row r="605" spans="1:50" ht="1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</row>
    <row r="606" spans="1:50" ht="1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</row>
    <row r="607" spans="1:50" ht="1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</row>
    <row r="608" spans="1:50" ht="1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</row>
    <row r="609" spans="1:50" ht="1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</row>
    <row r="610" spans="1:50" ht="14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</row>
    <row r="611" spans="1:50" ht="14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</row>
    <row r="612" spans="1:50" ht="14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</row>
    <row r="613" spans="1:50" ht="14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</row>
    <row r="614" spans="1:50" ht="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</row>
    <row r="615" spans="1:50" ht="14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</row>
    <row r="616" spans="1:50" ht="14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</row>
    <row r="617" spans="1:50" ht="14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</row>
    <row r="618" spans="1:50" ht="14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</row>
    <row r="619" spans="1:50" ht="14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</row>
    <row r="620" spans="1:50" ht="14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</row>
    <row r="621" spans="1:50" ht="14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</row>
    <row r="622" spans="1:50" ht="14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</row>
    <row r="623" spans="1:50" ht="14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</row>
    <row r="624" spans="1:50" ht="1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</row>
    <row r="625" spans="1:50" ht="14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</row>
    <row r="626" spans="1:50" ht="14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</row>
    <row r="627" spans="1:50" ht="14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</row>
    <row r="628" spans="1:50" ht="14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</row>
    <row r="629" spans="1:50" ht="14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</row>
    <row r="630" spans="1:50" ht="14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</row>
    <row r="631" spans="1:50" ht="14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</row>
    <row r="632" spans="1:50" ht="14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</row>
    <row r="633" spans="1:50" ht="14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</row>
    <row r="634" spans="1:50" ht="1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</row>
    <row r="635" spans="1:50" ht="14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</row>
    <row r="636" spans="1:50" ht="14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</row>
    <row r="637" spans="1:50" ht="14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</row>
    <row r="638" spans="1:50" ht="14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</row>
    <row r="639" spans="1:50" ht="14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</row>
    <row r="640" spans="1:50" ht="14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</row>
    <row r="641" spans="1:50" ht="14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</row>
    <row r="642" spans="1:50" ht="14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</row>
    <row r="643" spans="1:50" ht="14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</row>
    <row r="644" spans="1:50" ht="1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</row>
    <row r="645" spans="1:50" ht="14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</row>
    <row r="646" spans="1:50" ht="14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</row>
    <row r="647" spans="1:50" ht="14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</row>
    <row r="648" spans="1:50" ht="14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</row>
    <row r="649" spans="1:50" ht="14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</row>
    <row r="650" spans="1:50" ht="14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</row>
    <row r="651" spans="1:50" ht="14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</row>
    <row r="652" spans="1:50" ht="14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</row>
    <row r="653" spans="1:50" ht="14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</row>
    <row r="654" spans="1:50" ht="1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</row>
    <row r="655" spans="1:50" ht="14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</row>
    <row r="656" spans="1:50" ht="14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</row>
    <row r="657" spans="1:50" ht="14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</row>
    <row r="658" spans="1:50" ht="14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</row>
    <row r="659" spans="1:50" ht="14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</row>
    <row r="660" spans="1:50" ht="14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</row>
    <row r="661" spans="1:50" ht="14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</row>
    <row r="662" spans="1:50" ht="14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</row>
    <row r="663" spans="1:50" ht="14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</row>
    <row r="664" spans="1:50" ht="1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</row>
    <row r="665" spans="1:50" ht="14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</row>
    <row r="666" spans="1:50" ht="14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</row>
    <row r="667" spans="1:50" ht="14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</row>
    <row r="668" spans="1:50" ht="14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</row>
    <row r="669" spans="1:50" ht="14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</row>
    <row r="670" spans="1:50" ht="14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</row>
    <row r="671" spans="1:50" ht="14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</row>
    <row r="672" spans="1:50" ht="14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</row>
    <row r="673" spans="1:50" ht="14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</row>
    <row r="674" spans="1:50" ht="1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</row>
    <row r="675" spans="1:50" ht="14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</row>
    <row r="676" spans="1:50" ht="14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</row>
    <row r="677" spans="1:50" ht="14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</row>
    <row r="678" spans="1:50" ht="14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</row>
    <row r="679" spans="1:50" ht="14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</row>
    <row r="680" spans="1:50" ht="14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</row>
    <row r="681" spans="1:50" ht="14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</row>
    <row r="682" spans="1:50" ht="14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</row>
    <row r="683" spans="1:50" ht="14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</row>
    <row r="684" spans="1:50" ht="1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</row>
    <row r="685" spans="1:50" ht="14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</row>
    <row r="686" spans="1:50" ht="14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</row>
    <row r="687" spans="1:50" ht="14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</row>
    <row r="688" spans="1:50" ht="14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</row>
    <row r="689" spans="1:50" ht="14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</row>
    <row r="690" spans="1:50" ht="14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</row>
    <row r="691" spans="1:50" ht="14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</row>
    <row r="692" spans="1:50" ht="14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</row>
    <row r="693" spans="1:50" ht="14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</row>
    <row r="694" spans="1:50" ht="1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</row>
    <row r="695" spans="1:50" ht="14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</row>
    <row r="696" spans="1:50" ht="14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</row>
    <row r="697" spans="1:50" ht="14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</row>
    <row r="698" spans="1:50" ht="14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</row>
    <row r="699" spans="1:50" ht="14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</row>
    <row r="700" spans="1:50" ht="14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</row>
    <row r="701" spans="1:50" ht="14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</row>
    <row r="702" spans="1:50" ht="14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</row>
    <row r="703" spans="1:50" ht="14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</row>
    <row r="704" spans="1:50" ht="1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</row>
    <row r="705" spans="1:50" ht="14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</row>
    <row r="706" spans="1:50" ht="14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</row>
    <row r="707" spans="1:50" ht="14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</row>
    <row r="708" spans="1:50" ht="14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</row>
    <row r="709" spans="1:50" ht="14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</row>
    <row r="710" spans="1:50" ht="14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</row>
    <row r="711" spans="1:50" ht="14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</row>
    <row r="712" spans="1:50" ht="14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</row>
    <row r="713" spans="1:50" ht="14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</row>
    <row r="714" spans="1:50" ht="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</row>
    <row r="715" spans="1:50" ht="14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</row>
    <row r="716" spans="1:50" ht="14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</row>
    <row r="717" spans="1:50" ht="14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</row>
    <row r="718" spans="1:50" ht="14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</row>
    <row r="719" spans="1:50" ht="14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</row>
    <row r="720" spans="1:50" ht="14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</row>
    <row r="721" spans="1:50" ht="14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</row>
    <row r="722" spans="1:50" ht="14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</row>
    <row r="723" spans="1:50" ht="14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</row>
    <row r="724" spans="1:50" ht="1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</row>
    <row r="725" spans="1:50" ht="14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</row>
    <row r="726" spans="1:50" ht="14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</row>
    <row r="727" spans="1:50" ht="14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</row>
    <row r="728" spans="1:50" ht="14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</row>
    <row r="729" spans="1:50" ht="14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</row>
    <row r="730" spans="1:50" ht="14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</row>
    <row r="731" spans="1:50" ht="14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</row>
    <row r="732" spans="1:50" ht="14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</row>
    <row r="733" spans="1:50" ht="14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</row>
    <row r="734" spans="1:50" ht="1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</row>
    <row r="735" spans="1:50" ht="14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</row>
    <row r="736" spans="1:50" ht="14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</row>
    <row r="737" spans="1:50" ht="14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</row>
    <row r="738" spans="1:50" ht="14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</row>
    <row r="739" spans="1:50" ht="14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</row>
    <row r="740" spans="1:50" ht="14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</row>
    <row r="741" spans="1:50" ht="14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</row>
    <row r="742" spans="1:50" ht="14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</row>
    <row r="743" spans="1:50" ht="14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</row>
    <row r="744" spans="1:50" ht="1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</row>
    <row r="745" spans="1:50" ht="14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</row>
    <row r="746" spans="1:50" ht="14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</row>
    <row r="747" spans="1:50" ht="14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</row>
    <row r="748" spans="1:50" ht="14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</row>
    <row r="749" spans="1:50" ht="14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</row>
    <row r="750" spans="1:50" ht="14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</row>
    <row r="751" spans="1:50" ht="14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</row>
    <row r="752" spans="1:50" ht="14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</row>
    <row r="753" spans="1:50" ht="14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</row>
    <row r="754" spans="1:50" ht="1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</row>
    <row r="755" spans="1:50" ht="14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</row>
    <row r="756" spans="1:50" ht="14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</row>
    <row r="757" spans="1:50" ht="14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</row>
    <row r="758" spans="1:50" ht="14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</row>
    <row r="759" spans="1:50" ht="14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</row>
    <row r="760" spans="1:50" ht="14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</row>
    <row r="761" spans="1:50" ht="14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</row>
    <row r="762" spans="1:50" ht="14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</row>
    <row r="763" spans="1:50" ht="14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</row>
    <row r="764" spans="1:50" ht="1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</row>
    <row r="765" spans="1:50" ht="14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</row>
    <row r="766" spans="1:50" ht="14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</row>
    <row r="767" spans="1:50" ht="14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</row>
    <row r="768" spans="1:50" ht="14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</row>
    <row r="769" spans="1:50" ht="14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</row>
    <row r="770" spans="1:50" ht="14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</row>
    <row r="771" spans="1:50" ht="14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</row>
    <row r="772" spans="1:50" ht="14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</row>
    <row r="773" spans="1:50" ht="14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</row>
    <row r="774" spans="1:50" ht="1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</row>
    <row r="775" spans="1:50" ht="14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</row>
    <row r="776" spans="1:50" ht="14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</row>
    <row r="777" spans="1:50" ht="14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</row>
    <row r="778" spans="1:50" ht="14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</row>
    <row r="779" spans="1:50" ht="14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</row>
    <row r="780" spans="1:50" ht="14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</row>
    <row r="781" spans="1:50" ht="14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</row>
    <row r="782" spans="1:50" ht="14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</row>
    <row r="783" spans="1:50" ht="14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</row>
    <row r="784" spans="1:50" ht="1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</row>
    <row r="785" spans="1:50" ht="14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</row>
    <row r="786" spans="1:50" ht="14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</row>
    <row r="787" spans="1:50" ht="14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</row>
    <row r="788" spans="1:50" ht="14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</row>
    <row r="789" spans="1:50" ht="14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</row>
    <row r="790" spans="1:50" ht="14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</row>
    <row r="791" spans="1:50" ht="14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</row>
    <row r="792" spans="1:50" ht="14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</row>
    <row r="793" spans="1:50" ht="14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</row>
    <row r="794" spans="1:50" ht="1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</row>
    <row r="795" spans="1:50" ht="14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</row>
    <row r="796" spans="1:50" ht="14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</row>
    <row r="797" spans="1:50" ht="14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</row>
    <row r="798" spans="1:50" ht="14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</row>
    <row r="799" spans="1:50" ht="14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</row>
    <row r="800" spans="1:50" ht="14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</row>
    <row r="801" spans="1:50" ht="14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</row>
    <row r="802" spans="1:50" ht="14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</row>
    <row r="803" spans="1:50" ht="14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</row>
    <row r="804" spans="1:50" ht="1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</row>
    <row r="805" spans="1:50" ht="14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</row>
    <row r="806" spans="1:50" ht="14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</row>
    <row r="807" spans="1:50" ht="14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</row>
    <row r="808" spans="1:50" ht="14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</row>
    <row r="809" spans="1:50" ht="14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</row>
    <row r="810" spans="1:50" ht="14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</row>
    <row r="811" spans="1:50" ht="14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</row>
    <row r="812" spans="1:50" ht="14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</row>
    <row r="813" spans="1:50" ht="14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</row>
    <row r="814" spans="1:50" ht="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</row>
    <row r="815" spans="1:50" ht="14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</row>
    <row r="816" spans="1:50" ht="14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</row>
    <row r="817" spans="1:50" ht="14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</row>
    <row r="818" spans="1:50" ht="14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</row>
    <row r="819" spans="1:50" ht="14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</row>
    <row r="820" spans="1:50" ht="14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</row>
    <row r="821" spans="1:50" ht="14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</row>
    <row r="822" spans="1:50" ht="14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</row>
    <row r="823" spans="1:50" ht="14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</row>
    <row r="824" spans="1:50" ht="1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</row>
    <row r="825" spans="1:50" ht="14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</row>
    <row r="826" spans="1:50" ht="14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</row>
    <row r="827" spans="1:50" ht="14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</row>
    <row r="828" spans="1:50" ht="14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</row>
    <row r="829" spans="1:50" ht="14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</row>
    <row r="830" spans="1:50" ht="14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</row>
    <row r="831" spans="1:50" ht="14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</row>
    <row r="832" spans="1:50" ht="14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</row>
    <row r="833" spans="1:50" ht="14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</row>
    <row r="834" spans="1:50" ht="1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</row>
    <row r="835" spans="1:50" ht="14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</row>
    <row r="836" spans="1:50" ht="14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</row>
    <row r="837" spans="1:50" ht="14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</row>
    <row r="838" spans="1:50" ht="14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</row>
    <row r="839" spans="1:50" ht="14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</row>
    <row r="840" spans="1:50" ht="14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</row>
    <row r="841" spans="1:50" ht="14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</row>
    <row r="842" spans="1:50" ht="14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</row>
    <row r="843" spans="1:50" ht="14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</row>
    <row r="844" spans="1:50" ht="1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</row>
    <row r="845" spans="1:50" ht="14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</row>
    <row r="846" spans="1:50" ht="14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</row>
    <row r="847" spans="1:50" ht="14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</row>
    <row r="848" spans="1:50" ht="14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</row>
    <row r="849" spans="1:50" ht="14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</row>
    <row r="850" spans="1:50" ht="14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</row>
    <row r="851" spans="1:50" ht="14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</row>
    <row r="852" spans="1:50" ht="14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</row>
    <row r="853" spans="1:50" ht="14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</row>
    <row r="854" spans="1:50" ht="1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</row>
    <row r="855" spans="1:50" ht="14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</row>
    <row r="856" spans="1:50" ht="14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</row>
    <row r="857" spans="1:50" ht="14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</row>
    <row r="858" spans="1:50" ht="14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</row>
    <row r="859" spans="1:50" ht="14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</row>
    <row r="860" spans="1:50" ht="14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</row>
    <row r="861" spans="1:50" ht="14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</row>
    <row r="862" spans="1:50" ht="14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</row>
    <row r="863" spans="1:50" ht="14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</row>
    <row r="864" spans="1:50" ht="1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</row>
    <row r="865" spans="1:50" ht="1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</row>
    <row r="866" spans="1:50" ht="14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</row>
    <row r="867" spans="1:50" ht="14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</row>
    <row r="868" spans="1:50" ht="14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</row>
    <row r="869" spans="1:50" ht="1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</row>
    <row r="870" spans="1:50" ht="14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</row>
    <row r="871" spans="1:50" ht="1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</row>
    <row r="872" spans="1:50" ht="14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</row>
    <row r="873" spans="1:50" ht="1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</row>
    <row r="874" spans="1:50" ht="1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</row>
    <row r="875" spans="1:50" ht="1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</row>
    <row r="876" spans="1:50" ht="14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</row>
    <row r="877" spans="1:50" ht="14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</row>
    <row r="878" spans="1:50" ht="14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</row>
    <row r="879" spans="1:50" ht="14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</row>
    <row r="880" spans="1:50" ht="14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</row>
    <row r="881" spans="1:50" ht="14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</row>
    <row r="882" spans="1:50" ht="14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</row>
    <row r="883" spans="1:50" ht="14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</row>
    <row r="884" spans="1:50" ht="1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</row>
    <row r="885" spans="1:50" ht="14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</row>
    <row r="886" spans="1:50" ht="14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</row>
    <row r="887" spans="1:50" ht="14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</row>
    <row r="888" spans="1:50" ht="14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</row>
    <row r="889" spans="1:50" ht="14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</row>
    <row r="890" spans="1:50" ht="14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</row>
    <row r="891" spans="1:50" ht="14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</row>
    <row r="892" spans="1:50" ht="14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</row>
    <row r="893" spans="1:50" ht="14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</row>
    <row r="894" spans="1:50" ht="1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</row>
    <row r="895" spans="1:50" ht="14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</row>
    <row r="896" spans="1:50" ht="14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</row>
    <row r="897" spans="1:50" ht="14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</row>
    <row r="898" spans="1:50" ht="14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</row>
    <row r="899" spans="1:50" ht="14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</row>
    <row r="900" spans="1:50" ht="14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</row>
    <row r="901" spans="1:50" ht="14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</row>
    <row r="902" spans="1:50" ht="14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</row>
    <row r="903" spans="1:50" ht="14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</row>
    <row r="904" spans="1:50" ht="1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</row>
    <row r="905" spans="1:50" ht="14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</row>
    <row r="906" spans="1:50" ht="14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</row>
    <row r="907" spans="1:50" ht="14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</row>
    <row r="908" spans="1:50" ht="14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</row>
    <row r="909" spans="1:50" ht="14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</row>
    <row r="910" spans="1:50" ht="14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</row>
    <row r="911" spans="1:50" ht="14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</row>
    <row r="912" spans="1:50" ht="14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</row>
    <row r="913" spans="1:50" ht="14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</row>
    <row r="914" spans="1:50" ht="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</row>
    <row r="915" spans="1:50" ht="14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</row>
    <row r="916" spans="1:50" ht="1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</row>
    <row r="917" spans="1:50" ht="1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</row>
    <row r="918" spans="1:50" ht="1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</row>
    <row r="919" spans="1:50" ht="1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</row>
    <row r="920" spans="1:50" ht="1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</row>
    <row r="921" spans="1:50" ht="1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</row>
    <row r="922" spans="1:50" ht="1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</row>
    <row r="923" spans="1:50" ht="1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</row>
    <row r="924" spans="1:50" ht="1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</row>
    <row r="925" spans="1:50" ht="14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</row>
    <row r="926" spans="1:50" ht="14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</row>
    <row r="927" spans="1:50" ht="14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</row>
    <row r="928" spans="1:50" ht="14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</row>
    <row r="929" spans="1:50" ht="14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</row>
    <row r="930" spans="1:50" ht="14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</row>
    <row r="931" spans="1:50" ht="14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</row>
    <row r="932" spans="1:50" ht="14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</row>
    <row r="933" spans="1:50" ht="14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</row>
    <row r="934" spans="1:50" ht="1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</row>
    <row r="935" spans="1:50" ht="14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</row>
    <row r="936" spans="1:50" ht="14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</row>
    <row r="937" spans="1:50" ht="14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</row>
    <row r="938" spans="1:50" ht="14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</row>
    <row r="939" spans="1:50" ht="14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</row>
    <row r="940" spans="1:50" ht="14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</row>
    <row r="941" spans="1:50" ht="14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</row>
    <row r="942" spans="1:50" ht="14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</row>
    <row r="943" spans="1:50" ht="14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</row>
    <row r="944" spans="1:50" ht="1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</row>
    <row r="945" spans="1:50" ht="14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</row>
    <row r="946" spans="1:50" ht="14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</row>
    <row r="947" spans="1:50" ht="14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</row>
    <row r="948" spans="1:50" ht="14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</row>
    <row r="949" spans="1:50" ht="14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</row>
    <row r="950" spans="1:50" ht="14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</row>
    <row r="951" spans="1:50" ht="14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</row>
    <row r="952" spans="1:50" ht="14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</row>
    <row r="953" spans="1:50" ht="14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</row>
    <row r="954" spans="1:50" ht="1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</row>
    <row r="955" spans="1:50" ht="14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</row>
    <row r="956" spans="1:50" ht="14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</row>
    <row r="957" spans="1:50" ht="14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</row>
    <row r="958" spans="1:50" ht="14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</row>
    <row r="959" spans="1:50" ht="14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</row>
    <row r="960" spans="1:50" ht="14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</row>
    <row r="961" spans="1:50" ht="14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</row>
    <row r="962" spans="1:50" ht="14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</row>
    <row r="963" spans="1:50" ht="14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</row>
    <row r="964" spans="1:50" ht="1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</row>
    <row r="965" spans="1:50" ht="14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</row>
    <row r="966" spans="1:50" ht="14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</row>
    <row r="967" spans="1:50" ht="14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</row>
    <row r="968" spans="1:50" ht="14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</row>
    <row r="969" spans="1:50" ht="14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</row>
    <row r="970" spans="1:50" ht="14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</row>
    <row r="971" spans="1:50" ht="14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</row>
    <row r="972" spans="1:50" ht="14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</row>
    <row r="973" spans="1:50" ht="14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</row>
    <row r="974" spans="1:50" ht="1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</row>
    <row r="975" spans="1:50" ht="14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</row>
    <row r="976" spans="1:50" ht="14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</row>
    <row r="977" spans="1:50" ht="14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</row>
    <row r="978" spans="1:50" ht="14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</row>
    <row r="979" spans="1:50" ht="14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</row>
    <row r="980" spans="1:50" ht="14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</row>
    <row r="981" spans="1:50" ht="14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</row>
    <row r="982" spans="1:50" ht="14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</row>
    <row r="983" spans="1:50" ht="14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</row>
    <row r="984" spans="1:50" ht="1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</row>
    <row r="985" spans="1:50" ht="14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</row>
    <row r="986" spans="1:50" ht="14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</row>
    <row r="987" spans="1:50" ht="14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</row>
    <row r="988" spans="1:50" ht="14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</row>
    <row r="989" spans="1:50" ht="14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</row>
    <row r="990" spans="1:50" ht="14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</row>
    <row r="991" spans="1:50" ht="14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</row>
    <row r="992" spans="1:50" ht="14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</row>
    <row r="993" spans="1:50" ht="14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</row>
    <row r="994" spans="1:50" ht="1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</row>
  </sheetData>
  <sheetProtection sheet="1" objects="1" scenarios="1" formatCells="0"/>
  <mergeCells count="54">
    <mergeCell ref="F52:G53"/>
    <mergeCell ref="F54:G55"/>
    <mergeCell ref="D56:G57"/>
    <mergeCell ref="K10:K11"/>
    <mergeCell ref="K12:K13"/>
    <mergeCell ref="K50:K53"/>
    <mergeCell ref="K54:K57"/>
    <mergeCell ref="I50:J52"/>
    <mergeCell ref="I53:J53"/>
    <mergeCell ref="I54:J56"/>
    <mergeCell ref="I57:J57"/>
    <mergeCell ref="E37:F37"/>
    <mergeCell ref="E17:F17"/>
    <mergeCell ref="H17:J17"/>
    <mergeCell ref="E18:F18"/>
    <mergeCell ref="E19:F19"/>
    <mergeCell ref="B57:C57"/>
    <mergeCell ref="B52:C52"/>
    <mergeCell ref="B53:C53"/>
    <mergeCell ref="B30:B31"/>
    <mergeCell ref="B47:B48"/>
    <mergeCell ref="B33:B46"/>
    <mergeCell ref="C21:C31"/>
    <mergeCell ref="C33:C37"/>
    <mergeCell ref="C38:C48"/>
    <mergeCell ref="B50:C50"/>
    <mergeCell ref="B51:C51"/>
    <mergeCell ref="I7:J7"/>
    <mergeCell ref="I8:J8"/>
    <mergeCell ref="B54:C54"/>
    <mergeCell ref="B56:C56"/>
    <mergeCell ref="B55:C55"/>
    <mergeCell ref="E35:F35"/>
    <mergeCell ref="B16:B29"/>
    <mergeCell ref="B4:C14"/>
    <mergeCell ref="C16:C20"/>
    <mergeCell ref="E16:F16"/>
    <mergeCell ref="H16:J16"/>
    <mergeCell ref="I12:J13"/>
    <mergeCell ref="I9:J9"/>
    <mergeCell ref="I10:J11"/>
    <mergeCell ref="D50:G50"/>
    <mergeCell ref="D51:G51"/>
    <mergeCell ref="B2:C2"/>
    <mergeCell ref="D2:F2"/>
    <mergeCell ref="I4:J4"/>
    <mergeCell ref="I5:J5"/>
    <mergeCell ref="I6:J6"/>
    <mergeCell ref="E36:F36"/>
    <mergeCell ref="E20:F20"/>
    <mergeCell ref="H33:J33"/>
    <mergeCell ref="H34:J34"/>
    <mergeCell ref="E33:F33"/>
    <mergeCell ref="E34:F34"/>
  </mergeCells>
  <phoneticPr fontId="17"/>
  <dataValidations count="17">
    <dataValidation type="list" allowBlank="1" showErrorMessage="1" sqref="G13" xr:uid="{00000000-0002-0000-0B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K9" xr:uid="{00000000-0002-0000-0B00-000001000000}">
      <formula1>"試合得点,功績"</formula1>
    </dataValidation>
    <dataValidation type="list" allowBlank="1" showErrorMessage="1" sqref="E55" xr:uid="{00000000-0002-0000-0B00-000002000000}">
      <formula1>"インターナショナル,コンチネンタル,全柔連S,全柔連A,全柔連B,全柔連C"</formula1>
    </dataValidation>
    <dataValidation type="list" allowBlank="1" showErrorMessage="1" sqref="I22:I31 I39:I48" xr:uid="{00000000-0002-0000-0B00-000003000000}">
      <formula1>"◯,×,△"</formula1>
    </dataValidation>
    <dataValidation type="list" allowBlank="1" showErrorMessage="1" sqref="E39:E48" xr:uid="{00000000-0002-0000-0B00-000004000000}">
      <formula1>"全国高段者大会,地区高段者大会,府県高段者大会,日本ベテランズ国際柔道大会,全国柔道整復師高段者大会"</formula1>
    </dataValidation>
    <dataValidation type="list" allowBlank="1" showErrorMessage="1" sqref="E13" xr:uid="{00000000-0002-0000-0B00-000005000000}">
      <formula1>"01_一般社団法人 北海道柔道連盟,02_札幌柔道連盟,03_函館柔道連盟,04_後志柔道協会,05_空知柔道連盟,06_苫小牧柔道連盟,07_美唄市柔道連盟,08_室蘭柔道協会,09_十勝柔道連盟,10_旭川柔道連盟,11_網走柔道連盟,12_紋別地方柔道連盟,13_留萌柔道連盟,14_北見柔道連盟,15_釧路柔道連盟,16_小樽柔道会,18_夕張柔道連盟,110_東北柔道連盟,19_青森県柔道連盟,20_岩手県柔道連盟,21_宮古柔道協会,22_釜石柔道会,23_岩手県北柔道連盟,24_岩手県南柔道協"&amp;"会,25_宮城県柔道連盟,26_秋田県柔道連盟,27_山形県柔道連盟,28_福島県柔道連盟,29_いわき柔道会,30_相双柔道会,31_福島県南柔道会,32_福島県北柔道会,33_会津柔道会,111_関東柔道連合会,34_茨城県柔道連盟,35_栃木県柔道連盟,36_群馬県柔道連盟,39_埼玉県柔道連盟,40_千葉県柔道連盟,41_神奈川県柔道連盟,42_山梨県柔道連盟,43_公益財団法人 東京都柔道連盟,44_足立区柔道会,45_荒川区柔道会,46_板橋区柔道会,47_江戸川区柔道会,48_大田区,49_"&amp;"葛飾区柔道会,50_北区柔道会,51_江東区柔道会,52_品川区柔道会,53_渋谷区柔道会,54_新宿区柔道会,55_杉並区柔道会,56_墨田区柔道会,57_世田谷区柔道会,58_台東区柔道会,59_千代田区柔道会,60_中央区柔道会,61_中野区柔道会,62_豊島区柔道会,63_練馬区柔道,64_文京区柔道会,65_港区柔道会,66_目黒区柔道会,67_三多摩柔道会,68_警視庁柔道会,112_北信越柔道連盟,70_新潟県柔道連盟,71_長野県柔道連盟,72_富山県柔道連盟,73_石川県柔道,74_福井"&amp;"県柔道連盟,113_東海柔道連合会,75_静岡県柔道協会,76_愛知県柔道連盟,77_岐阜県柔道協会,78_三重県柔道協会,114_近畿柔道連盟,79_滋賀県柔道連盟,80_京都府柔道連盟,81_大阪府柔道連盟,82_兵庫県柔道連盟,83_奈良県柔道連盟,84_公益財団法人 和歌山県柔道連盟,115_中国地区柔道連盟,85_鳥取県柔道連盟,86_島根県柔道連盟,87_岡山県柔道連盟,88_広島県柔道連盟,89_一般社団法人 山口県柔道協会,116_四国柔道連盟,90_香川県柔道連盟,91_徳島県柔道連盟,"&amp;"92_一般財団法人 愛媛県柔道協会,93_高知県柔道協会,117_九州柔道協会,94_福岡県柔道協会,95_福岡地区柔道協会,96_久留米地区柔道協会,97_筑豊地区柔道協会,98_大牟田地区柔道協会,99_北九州柔道会,100_佐賀県柔道協会,101_長崎県柔道協会,102_熊本県柔道協会,103_大分県柔道連盟,104_宮崎県柔道連盟,105_公益財団法人 鹿児島県柔道会,106_沖縄県柔道連盟,109_本館"</formula1>
    </dataValidation>
    <dataValidation type="list" allowBlank="1" showErrorMessage="1" sqref="K12 B30 B47 B53 I53 B55 B57 I57" xr:uid="{00000000-0002-0000-0B00-000006000000}">
      <formula1>"秀,優,良,可"</formula1>
    </dataValidation>
    <dataValidation type="list" allowBlank="1" showErrorMessage="1" sqref="G17:G20 G34:G37" xr:uid="{00000000-0002-0000-0B00-000007000000}">
      <formula1>"優勝,2位,3位,出場"</formula1>
    </dataValidation>
    <dataValidation type="list" allowBlank="1" showErrorMessage="1" sqref="K5" xr:uid="{00000000-0002-0000-0B00-000008000000}">
      <formula1>"七段,八段"</formula1>
    </dataValidation>
    <dataValidation type="list" allowBlank="1" showErrorMessage="1" sqref="E14" xr:uid="{00000000-0002-0000-0B00-000009000000}">
      <formula1>"五段,六段"</formula1>
    </dataValidation>
    <dataValidation type="list" allowBlank="1" showErrorMessage="1" sqref="D2" xr:uid="{00000000-0002-0000-0B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53" xr:uid="{00000000-0002-0000-0B00-00000B000000}">
      <formula1>"投の形（手・腰・足）,投の形,固の形,柔の形,極の形,講道館護身術,五の形,古式の形"</formula1>
    </dataValidation>
    <dataValidation type="list" allowBlank="1" showErrorMessage="1" sqref="E53" xr:uid="{00000000-0002-0000-0B00-00000C000000}">
      <formula1>"秀,優,良,可,不可"</formula1>
    </dataValidation>
    <dataValidation type="list" allowBlank="1" showErrorMessage="1" sqref="H22:H31 H39:H48" xr:uid="{00000000-0002-0000-0B00-00000D000000}">
      <formula1>"初段,弐段,参段,四段,五段,六段,七段,八段"</formula1>
    </dataValidation>
    <dataValidation type="list" allowBlank="1" showErrorMessage="1" sqref="E8" xr:uid="{00000000-0002-0000-0B00-00000E000000}">
      <formula1>"有,無"</formula1>
    </dataValidation>
    <dataValidation type="list" allowBlank="1" showErrorMessage="1" sqref="G10" xr:uid="{00000000-0002-0000-0B00-00000F000000}">
      <formula1>"男,女"</formula1>
    </dataValidation>
    <dataValidation type="list" allowBlank="1" showErrorMessage="1" sqref="E22:E31" xr:uid="{00000000-0002-0000-0B00-000010000000}">
      <formula1>"選抜された大会,全国高段者大会,地区高段者大会,府県高段者大会,日本ベテランズ国際柔道大会,全国柔道整復師高段者大会"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2BAF47C-FD1C-438E-8940-42B6B9CAC753}">
          <x14:formula1>
            <xm:f>リスト表!$E$3:$E$112</xm:f>
          </x14:formula1>
          <xm:sqref>K4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5F27-00F1-44F5-9909-EEDF4428628B}">
  <dimension ref="A1:E230"/>
  <sheetViews>
    <sheetView topLeftCell="A75" workbookViewId="0">
      <selection activeCell="K106" sqref="K106"/>
    </sheetView>
  </sheetViews>
  <sheetFormatPr defaultColWidth="9.1796875" defaultRowHeight="12.5"/>
  <cols>
    <col min="1" max="1" width="11" style="3" customWidth="1"/>
    <col min="2" max="2" width="3.7265625" style="3" bestFit="1" customWidth="1"/>
    <col min="3" max="3" width="36.81640625" style="3" bestFit="1" customWidth="1"/>
    <col min="4" max="4" width="9.7265625" style="3" customWidth="1"/>
    <col min="5" max="5" width="49.26953125" style="3" bestFit="1" customWidth="1"/>
    <col min="6" max="16384" width="9.1796875" style="3"/>
  </cols>
  <sheetData>
    <row r="1" spans="1:5">
      <c r="A1" s="5"/>
      <c r="B1" s="4"/>
    </row>
    <row r="2" spans="1:5">
      <c r="A2" s="5"/>
      <c r="B2" s="4"/>
    </row>
    <row r="3" spans="1:5">
      <c r="A3" s="5"/>
      <c r="B3" s="3">
        <v>1</v>
      </c>
      <c r="C3" s="4" t="s">
        <v>303</v>
      </c>
      <c r="E3" s="3" t="s">
        <v>181</v>
      </c>
    </row>
    <row r="4" spans="1:5">
      <c r="A4" s="5"/>
      <c r="B4" s="3">
        <v>2</v>
      </c>
      <c r="C4" s="3" t="s">
        <v>302</v>
      </c>
      <c r="E4" s="3" t="s">
        <v>183</v>
      </c>
    </row>
    <row r="5" spans="1:5">
      <c r="A5" s="5"/>
      <c r="B5" s="3">
        <v>3</v>
      </c>
      <c r="C5" s="3" t="s">
        <v>301</v>
      </c>
      <c r="E5" s="3" t="s">
        <v>182</v>
      </c>
    </row>
    <row r="6" spans="1:5">
      <c r="A6" s="5"/>
      <c r="B6" s="3">
        <v>4</v>
      </c>
      <c r="C6" s="3" t="s">
        <v>300</v>
      </c>
      <c r="E6" s="3" t="s">
        <v>180</v>
      </c>
    </row>
    <row r="7" spans="1:5">
      <c r="A7" s="5"/>
      <c r="B7" s="3">
        <v>5</v>
      </c>
      <c r="C7" s="3" t="s">
        <v>299</v>
      </c>
      <c r="E7" s="3" t="s">
        <v>178</v>
      </c>
    </row>
    <row r="8" spans="1:5">
      <c r="A8" s="5"/>
      <c r="B8" s="3">
        <v>6</v>
      </c>
      <c r="C8" s="3" t="s">
        <v>298</v>
      </c>
      <c r="E8" s="3" t="s">
        <v>176</v>
      </c>
    </row>
    <row r="9" spans="1:5">
      <c r="A9" s="5"/>
      <c r="B9" s="3">
        <v>7</v>
      </c>
      <c r="C9" s="3" t="s">
        <v>297</v>
      </c>
      <c r="E9" s="3" t="s">
        <v>174</v>
      </c>
    </row>
    <row r="10" spans="1:5">
      <c r="A10" s="5"/>
      <c r="B10" s="3">
        <v>8</v>
      </c>
      <c r="C10" s="3" t="s">
        <v>296</v>
      </c>
      <c r="E10" s="3" t="s">
        <v>172</v>
      </c>
    </row>
    <row r="11" spans="1:5">
      <c r="A11" s="5"/>
      <c r="B11" s="3">
        <v>9</v>
      </c>
      <c r="C11" s="3" t="s">
        <v>295</v>
      </c>
      <c r="E11" s="3" t="s">
        <v>170</v>
      </c>
    </row>
    <row r="12" spans="1:5">
      <c r="A12" s="5"/>
      <c r="B12" s="3">
        <v>10</v>
      </c>
      <c r="C12" s="3" t="s">
        <v>294</v>
      </c>
      <c r="E12" s="3" t="s">
        <v>168</v>
      </c>
    </row>
    <row r="13" spans="1:5">
      <c r="A13" s="5"/>
      <c r="B13" s="3">
        <v>11</v>
      </c>
      <c r="C13" s="3" t="s">
        <v>293</v>
      </c>
      <c r="E13" s="3" t="s">
        <v>166</v>
      </c>
    </row>
    <row r="14" spans="1:5">
      <c r="A14" s="5"/>
      <c r="B14" s="3">
        <v>12</v>
      </c>
      <c r="C14" s="3" t="s">
        <v>292</v>
      </c>
      <c r="E14" s="3" t="s">
        <v>164</v>
      </c>
    </row>
    <row r="15" spans="1:5">
      <c r="A15" s="5"/>
      <c r="B15" s="3">
        <v>13</v>
      </c>
      <c r="C15" s="3" t="s">
        <v>291</v>
      </c>
      <c r="E15" s="3" t="s">
        <v>162</v>
      </c>
    </row>
    <row r="16" spans="1:5">
      <c r="A16" s="5"/>
      <c r="B16" s="3">
        <v>14</v>
      </c>
      <c r="C16" s="3" t="s">
        <v>290</v>
      </c>
      <c r="E16" s="3" t="s">
        <v>161</v>
      </c>
    </row>
    <row r="17" spans="1:5">
      <c r="A17" s="5"/>
      <c r="B17" s="3">
        <v>15</v>
      </c>
      <c r="C17" s="3" t="s">
        <v>289</v>
      </c>
      <c r="E17" s="3" t="s">
        <v>160</v>
      </c>
    </row>
    <row r="18" spans="1:5">
      <c r="A18" s="5"/>
      <c r="B18" s="3">
        <v>16</v>
      </c>
      <c r="C18" s="3" t="s">
        <v>288</v>
      </c>
      <c r="E18" s="3" t="s">
        <v>159</v>
      </c>
    </row>
    <row r="19" spans="1:5">
      <c r="A19" s="5"/>
      <c r="B19" s="3">
        <v>18</v>
      </c>
      <c r="C19" s="3" t="s">
        <v>287</v>
      </c>
      <c r="E19" s="3" t="s">
        <v>158</v>
      </c>
    </row>
    <row r="20" spans="1:5">
      <c r="A20" s="5"/>
      <c r="B20" s="3">
        <v>110</v>
      </c>
      <c r="C20" s="3" t="s">
        <v>286</v>
      </c>
      <c r="E20" s="3" t="s">
        <v>179</v>
      </c>
    </row>
    <row r="21" spans="1:5">
      <c r="A21" s="5"/>
      <c r="B21" s="3">
        <v>19</v>
      </c>
      <c r="C21" s="3" t="s">
        <v>285</v>
      </c>
      <c r="E21" s="3" t="s">
        <v>157</v>
      </c>
    </row>
    <row r="22" spans="1:5">
      <c r="A22" s="5"/>
      <c r="B22" s="3">
        <v>20</v>
      </c>
      <c r="C22" s="3" t="s">
        <v>284</v>
      </c>
      <c r="E22" s="3" t="s">
        <v>156</v>
      </c>
    </row>
    <row r="23" spans="1:5">
      <c r="A23" s="5"/>
      <c r="B23" s="3">
        <v>21</v>
      </c>
      <c r="C23" s="3" t="s">
        <v>283</v>
      </c>
      <c r="E23" s="3" t="s">
        <v>155</v>
      </c>
    </row>
    <row r="24" spans="1:5">
      <c r="A24" s="5"/>
      <c r="B24" s="3">
        <v>22</v>
      </c>
      <c r="C24" s="3" t="s">
        <v>282</v>
      </c>
      <c r="E24" s="3" t="s">
        <v>154</v>
      </c>
    </row>
    <row r="25" spans="1:5">
      <c r="A25" s="5"/>
      <c r="B25" s="3">
        <v>23</v>
      </c>
      <c r="C25" s="3" t="s">
        <v>281</v>
      </c>
      <c r="E25" s="3" t="s">
        <v>153</v>
      </c>
    </row>
    <row r="26" spans="1:5">
      <c r="A26" s="5"/>
      <c r="B26" s="3">
        <v>24</v>
      </c>
      <c r="C26" s="3" t="s">
        <v>280</v>
      </c>
      <c r="E26" s="3" t="s">
        <v>152</v>
      </c>
    </row>
    <row r="27" spans="1:5">
      <c r="A27" s="5"/>
      <c r="B27" s="3">
        <v>25</v>
      </c>
      <c r="C27" s="3" t="s">
        <v>279</v>
      </c>
      <c r="E27" s="3" t="s">
        <v>151</v>
      </c>
    </row>
    <row r="28" spans="1:5">
      <c r="A28" s="5"/>
      <c r="B28" s="3">
        <v>26</v>
      </c>
      <c r="C28" s="3" t="s">
        <v>278</v>
      </c>
      <c r="E28" s="3" t="s">
        <v>150</v>
      </c>
    </row>
    <row r="29" spans="1:5">
      <c r="A29" s="5"/>
      <c r="B29" s="3">
        <v>27</v>
      </c>
      <c r="C29" s="3" t="s">
        <v>277</v>
      </c>
      <c r="E29" s="3" t="s">
        <v>149</v>
      </c>
    </row>
    <row r="30" spans="1:5">
      <c r="A30" s="5"/>
      <c r="B30" s="3">
        <v>28</v>
      </c>
      <c r="C30" s="3" t="s">
        <v>276</v>
      </c>
      <c r="E30" s="3" t="s">
        <v>148</v>
      </c>
    </row>
    <row r="31" spans="1:5">
      <c r="A31" s="5"/>
      <c r="B31" s="3">
        <v>29</v>
      </c>
      <c r="C31" s="3" t="s">
        <v>275</v>
      </c>
      <c r="E31" s="3" t="s">
        <v>147</v>
      </c>
    </row>
    <row r="32" spans="1:5">
      <c r="A32" s="5"/>
      <c r="B32" s="3">
        <v>30</v>
      </c>
      <c r="C32" s="3" t="s">
        <v>274</v>
      </c>
      <c r="E32" s="3" t="s">
        <v>146</v>
      </c>
    </row>
    <row r="33" spans="1:5">
      <c r="A33" s="5"/>
      <c r="B33" s="3">
        <v>31</v>
      </c>
      <c r="C33" s="3" t="s">
        <v>273</v>
      </c>
      <c r="E33" s="3" t="s">
        <v>145</v>
      </c>
    </row>
    <row r="34" spans="1:5">
      <c r="A34" s="5"/>
      <c r="B34" s="3">
        <v>32</v>
      </c>
      <c r="C34" s="3" t="s">
        <v>272</v>
      </c>
      <c r="E34" s="3" t="s">
        <v>144</v>
      </c>
    </row>
    <row r="35" spans="1:5">
      <c r="A35" s="5"/>
      <c r="B35" s="3">
        <v>33</v>
      </c>
      <c r="C35" s="3" t="s">
        <v>271</v>
      </c>
      <c r="E35" s="3" t="s">
        <v>143</v>
      </c>
    </row>
    <row r="36" spans="1:5">
      <c r="A36" s="5"/>
      <c r="B36" s="3">
        <v>111</v>
      </c>
      <c r="C36" s="3" t="s">
        <v>270</v>
      </c>
      <c r="E36" s="3" t="s">
        <v>177</v>
      </c>
    </row>
    <row r="37" spans="1:5">
      <c r="A37" s="5"/>
      <c r="B37" s="3">
        <v>34</v>
      </c>
      <c r="C37" s="3" t="s">
        <v>269</v>
      </c>
      <c r="E37" s="3" t="s">
        <v>142</v>
      </c>
    </row>
    <row r="38" spans="1:5">
      <c r="A38" s="5"/>
      <c r="B38" s="3">
        <v>35</v>
      </c>
      <c r="C38" s="3" t="s">
        <v>268</v>
      </c>
      <c r="E38" s="3" t="s">
        <v>141</v>
      </c>
    </row>
    <row r="39" spans="1:5">
      <c r="A39" s="5"/>
      <c r="B39" s="3">
        <v>38</v>
      </c>
      <c r="C39" s="4" t="s">
        <v>267</v>
      </c>
      <c r="E39" s="3" t="s">
        <v>140</v>
      </c>
    </row>
    <row r="40" spans="1:5">
      <c r="A40" s="5"/>
      <c r="B40" s="3">
        <v>39</v>
      </c>
      <c r="C40" s="3" t="s">
        <v>266</v>
      </c>
      <c r="E40" s="3" t="s">
        <v>139</v>
      </c>
    </row>
    <row r="41" spans="1:5">
      <c r="A41" s="5"/>
      <c r="B41" s="3">
        <v>40</v>
      </c>
      <c r="C41" s="3" t="s">
        <v>265</v>
      </c>
      <c r="E41" s="3" t="s">
        <v>138</v>
      </c>
    </row>
    <row r="42" spans="1:5">
      <c r="A42" s="5"/>
      <c r="B42" s="3">
        <v>41</v>
      </c>
      <c r="C42" s="3" t="s">
        <v>264</v>
      </c>
      <c r="E42" s="3" t="s">
        <v>137</v>
      </c>
    </row>
    <row r="43" spans="1:5">
      <c r="A43" s="5"/>
      <c r="B43" s="3">
        <v>42</v>
      </c>
      <c r="C43" s="3" t="s">
        <v>263</v>
      </c>
      <c r="E43" s="3" t="s">
        <v>136</v>
      </c>
    </row>
    <row r="44" spans="1:5">
      <c r="A44" s="5"/>
      <c r="B44" s="3">
        <v>43</v>
      </c>
      <c r="C44" s="3" t="s">
        <v>262</v>
      </c>
      <c r="E44" s="3" t="s">
        <v>175</v>
      </c>
    </row>
    <row r="45" spans="1:5">
      <c r="A45" s="5"/>
      <c r="B45" s="3">
        <v>44</v>
      </c>
      <c r="C45" s="3" t="s">
        <v>261</v>
      </c>
      <c r="E45" s="3" t="s">
        <v>135</v>
      </c>
    </row>
    <row r="46" spans="1:5">
      <c r="A46" s="5"/>
      <c r="B46" s="3">
        <v>45</v>
      </c>
      <c r="C46" s="3" t="s">
        <v>260</v>
      </c>
      <c r="E46" s="3" t="s">
        <v>134</v>
      </c>
    </row>
    <row r="47" spans="1:5">
      <c r="A47" s="5"/>
      <c r="B47" s="3">
        <v>46</v>
      </c>
      <c r="C47" s="3" t="s">
        <v>259</v>
      </c>
      <c r="E47" s="3" t="s">
        <v>133</v>
      </c>
    </row>
    <row r="48" spans="1:5">
      <c r="A48" s="5"/>
      <c r="B48" s="3">
        <v>47</v>
      </c>
      <c r="C48" s="3" t="s">
        <v>258</v>
      </c>
      <c r="E48" s="3" t="s">
        <v>132</v>
      </c>
    </row>
    <row r="49" spans="1:5">
      <c r="A49" s="5"/>
      <c r="B49" s="3">
        <v>48</v>
      </c>
      <c r="C49" s="3" t="s">
        <v>257</v>
      </c>
      <c r="E49" s="3" t="s">
        <v>131</v>
      </c>
    </row>
    <row r="50" spans="1:5">
      <c r="A50" s="5"/>
      <c r="B50" s="3">
        <v>49</v>
      </c>
      <c r="C50" s="3" t="s">
        <v>256</v>
      </c>
      <c r="E50" s="3" t="s">
        <v>130</v>
      </c>
    </row>
    <row r="51" spans="1:5">
      <c r="A51" s="5"/>
      <c r="B51" s="3">
        <v>50</v>
      </c>
      <c r="C51" s="3" t="s">
        <v>255</v>
      </c>
      <c r="E51" s="3" t="s">
        <v>129</v>
      </c>
    </row>
    <row r="52" spans="1:5">
      <c r="A52" s="5"/>
      <c r="B52" s="3">
        <v>51</v>
      </c>
      <c r="C52" s="3" t="s">
        <v>254</v>
      </c>
      <c r="E52" s="3" t="s">
        <v>128</v>
      </c>
    </row>
    <row r="53" spans="1:5">
      <c r="A53" s="5"/>
      <c r="B53" s="3">
        <v>52</v>
      </c>
      <c r="C53" s="3" t="s">
        <v>253</v>
      </c>
      <c r="E53" s="3" t="s">
        <v>127</v>
      </c>
    </row>
    <row r="54" spans="1:5">
      <c r="A54" s="5"/>
      <c r="B54" s="3">
        <v>53</v>
      </c>
      <c r="C54" s="3" t="s">
        <v>252</v>
      </c>
      <c r="E54" s="3" t="s">
        <v>126</v>
      </c>
    </row>
    <row r="55" spans="1:5">
      <c r="A55" s="5"/>
      <c r="B55" s="3">
        <v>54</v>
      </c>
      <c r="C55" s="3" t="s">
        <v>251</v>
      </c>
      <c r="E55" s="3" t="s">
        <v>125</v>
      </c>
    </row>
    <row r="56" spans="1:5">
      <c r="A56" s="5"/>
      <c r="B56" s="3">
        <v>55</v>
      </c>
      <c r="C56" s="3" t="s">
        <v>250</v>
      </c>
      <c r="E56" s="3" t="s">
        <v>124</v>
      </c>
    </row>
    <row r="57" spans="1:5">
      <c r="A57" s="5"/>
      <c r="B57" s="3">
        <v>56</v>
      </c>
      <c r="C57" s="3" t="s">
        <v>249</v>
      </c>
      <c r="E57" s="3" t="s">
        <v>123</v>
      </c>
    </row>
    <row r="58" spans="1:5">
      <c r="A58" s="5"/>
      <c r="B58" s="3">
        <v>57</v>
      </c>
      <c r="C58" s="3" t="s">
        <v>248</v>
      </c>
      <c r="E58" s="3" t="s">
        <v>122</v>
      </c>
    </row>
    <row r="59" spans="1:5">
      <c r="A59" s="5"/>
      <c r="B59" s="3">
        <v>58</v>
      </c>
      <c r="C59" s="3" t="s">
        <v>247</v>
      </c>
      <c r="E59" s="3" t="s">
        <v>121</v>
      </c>
    </row>
    <row r="60" spans="1:5">
      <c r="A60" s="5"/>
      <c r="B60" s="3">
        <v>59</v>
      </c>
      <c r="C60" s="3" t="s">
        <v>246</v>
      </c>
      <c r="E60" s="3" t="s">
        <v>120</v>
      </c>
    </row>
    <row r="61" spans="1:5">
      <c r="A61" s="5"/>
      <c r="B61" s="3">
        <v>60</v>
      </c>
      <c r="C61" s="3" t="s">
        <v>245</v>
      </c>
      <c r="E61" s="3" t="s">
        <v>119</v>
      </c>
    </row>
    <row r="62" spans="1:5">
      <c r="A62" s="5"/>
      <c r="B62" s="3">
        <v>61</v>
      </c>
      <c r="C62" s="3" t="s">
        <v>244</v>
      </c>
      <c r="E62" s="3" t="s">
        <v>118</v>
      </c>
    </row>
    <row r="63" spans="1:5">
      <c r="A63" s="5"/>
      <c r="B63" s="3">
        <v>62</v>
      </c>
      <c r="C63" s="3" t="s">
        <v>243</v>
      </c>
      <c r="E63" s="3" t="s">
        <v>117</v>
      </c>
    </row>
    <row r="64" spans="1:5">
      <c r="A64" s="5"/>
      <c r="B64" s="3">
        <v>63</v>
      </c>
      <c r="C64" s="3" t="s">
        <v>242</v>
      </c>
      <c r="E64" s="3" t="s">
        <v>116</v>
      </c>
    </row>
    <row r="65" spans="1:5">
      <c r="A65" s="5"/>
      <c r="B65" s="3">
        <v>64</v>
      </c>
      <c r="C65" s="3" t="s">
        <v>241</v>
      </c>
      <c r="E65" s="3" t="s">
        <v>115</v>
      </c>
    </row>
    <row r="66" spans="1:5">
      <c r="A66" s="5"/>
      <c r="B66" s="3">
        <v>65</v>
      </c>
      <c r="C66" s="3" t="s">
        <v>240</v>
      </c>
      <c r="E66" s="3" t="s">
        <v>114</v>
      </c>
    </row>
    <row r="67" spans="1:5">
      <c r="A67" s="5"/>
      <c r="B67" s="3">
        <v>66</v>
      </c>
      <c r="C67" s="3" t="s">
        <v>239</v>
      </c>
      <c r="E67" s="3" t="s">
        <v>113</v>
      </c>
    </row>
    <row r="68" spans="1:5">
      <c r="A68" s="5"/>
      <c r="B68" s="3">
        <v>67</v>
      </c>
      <c r="C68" s="3" t="s">
        <v>238</v>
      </c>
      <c r="E68" s="3" t="s">
        <v>112</v>
      </c>
    </row>
    <row r="69" spans="1:5">
      <c r="A69" s="5"/>
      <c r="B69" s="3">
        <v>68</v>
      </c>
      <c r="C69" s="3" t="s">
        <v>237</v>
      </c>
      <c r="E69" s="3" t="s">
        <v>111</v>
      </c>
    </row>
    <row r="70" spans="1:5">
      <c r="A70" s="5"/>
      <c r="B70" s="3">
        <v>112</v>
      </c>
      <c r="C70" s="3" t="s">
        <v>236</v>
      </c>
      <c r="E70" s="3" t="s">
        <v>173</v>
      </c>
    </row>
    <row r="71" spans="1:5">
      <c r="A71" s="5"/>
      <c r="B71" s="3">
        <v>70</v>
      </c>
      <c r="C71" s="3" t="s">
        <v>235</v>
      </c>
      <c r="E71" s="3" t="s">
        <v>110</v>
      </c>
    </row>
    <row r="72" spans="1:5">
      <c r="A72" s="5"/>
      <c r="B72" s="3">
        <v>71</v>
      </c>
      <c r="C72" s="3" t="s">
        <v>234</v>
      </c>
      <c r="E72" s="3" t="s">
        <v>109</v>
      </c>
    </row>
    <row r="73" spans="1:5">
      <c r="A73" s="5"/>
      <c r="B73" s="3">
        <v>72</v>
      </c>
      <c r="C73" s="4" t="s">
        <v>233</v>
      </c>
      <c r="E73" s="3" t="s">
        <v>108</v>
      </c>
    </row>
    <row r="74" spans="1:5">
      <c r="A74" s="5"/>
      <c r="B74" s="3">
        <v>73</v>
      </c>
      <c r="C74" s="3" t="s">
        <v>232</v>
      </c>
      <c r="E74" s="3" t="s">
        <v>107</v>
      </c>
    </row>
    <row r="75" spans="1:5">
      <c r="A75" s="5"/>
      <c r="B75" s="3">
        <v>74</v>
      </c>
      <c r="C75" s="3" t="s">
        <v>231</v>
      </c>
      <c r="E75" s="3" t="s">
        <v>106</v>
      </c>
    </row>
    <row r="76" spans="1:5">
      <c r="A76" s="5"/>
      <c r="B76" s="3">
        <v>113</v>
      </c>
      <c r="C76" s="3" t="s">
        <v>230</v>
      </c>
      <c r="E76" s="3" t="s">
        <v>171</v>
      </c>
    </row>
    <row r="77" spans="1:5">
      <c r="A77" s="5"/>
      <c r="B77" s="3">
        <v>75</v>
      </c>
      <c r="C77" s="3" t="s">
        <v>229</v>
      </c>
      <c r="E77" s="3" t="s">
        <v>105</v>
      </c>
    </row>
    <row r="78" spans="1:5">
      <c r="A78" s="5"/>
      <c r="B78" s="3">
        <v>76</v>
      </c>
      <c r="C78" s="4" t="s">
        <v>228</v>
      </c>
      <c r="E78" s="3" t="s">
        <v>104</v>
      </c>
    </row>
    <row r="79" spans="1:5">
      <c r="A79" s="5"/>
      <c r="B79" s="3">
        <v>77</v>
      </c>
      <c r="C79" s="3" t="s">
        <v>227</v>
      </c>
      <c r="E79" s="3" t="s">
        <v>103</v>
      </c>
    </row>
    <row r="80" spans="1:5">
      <c r="A80" s="5"/>
      <c r="B80" s="3">
        <v>78</v>
      </c>
      <c r="C80" s="3" t="s">
        <v>226</v>
      </c>
      <c r="E80" s="3" t="s">
        <v>102</v>
      </c>
    </row>
    <row r="81" spans="1:5">
      <c r="A81" s="5"/>
      <c r="B81" s="3">
        <v>114</v>
      </c>
      <c r="C81" s="3" t="s">
        <v>225</v>
      </c>
      <c r="E81" s="3" t="s">
        <v>169</v>
      </c>
    </row>
    <row r="82" spans="1:5">
      <c r="A82" s="5"/>
      <c r="B82" s="3">
        <v>79</v>
      </c>
      <c r="C82" s="3" t="s">
        <v>224</v>
      </c>
      <c r="E82" s="3" t="s">
        <v>101</v>
      </c>
    </row>
    <row r="83" spans="1:5">
      <c r="A83" s="5"/>
      <c r="B83" s="3">
        <v>80</v>
      </c>
      <c r="C83" s="4" t="s">
        <v>223</v>
      </c>
      <c r="E83" s="3" t="s">
        <v>100</v>
      </c>
    </row>
    <row r="84" spans="1:5">
      <c r="A84" s="5"/>
      <c r="B84" s="3">
        <v>81</v>
      </c>
      <c r="C84" s="3" t="s">
        <v>222</v>
      </c>
      <c r="E84" s="3" t="s">
        <v>99</v>
      </c>
    </row>
    <row r="85" spans="1:5">
      <c r="A85" s="5"/>
      <c r="B85" s="3">
        <v>82</v>
      </c>
      <c r="C85" s="3" t="s">
        <v>221</v>
      </c>
      <c r="E85" s="3" t="s">
        <v>98</v>
      </c>
    </row>
    <row r="86" spans="1:5">
      <c r="A86" s="5"/>
      <c r="B86" s="3">
        <v>83</v>
      </c>
      <c r="C86" s="3" t="s">
        <v>220</v>
      </c>
      <c r="E86" s="3" t="s">
        <v>97</v>
      </c>
    </row>
    <row r="87" spans="1:5">
      <c r="A87" s="5"/>
      <c r="B87" s="3">
        <v>84</v>
      </c>
      <c r="C87" s="4" t="s">
        <v>219</v>
      </c>
      <c r="E87" s="3" t="s">
        <v>96</v>
      </c>
    </row>
    <row r="88" spans="1:5">
      <c r="B88" s="3">
        <v>115</v>
      </c>
      <c r="C88" s="3" t="s">
        <v>218</v>
      </c>
      <c r="E88" s="3" t="s">
        <v>167</v>
      </c>
    </row>
    <row r="89" spans="1:5">
      <c r="B89" s="3">
        <v>85</v>
      </c>
      <c r="C89" s="3" t="s">
        <v>217</v>
      </c>
      <c r="E89" s="3" t="s">
        <v>95</v>
      </c>
    </row>
    <row r="90" spans="1:5">
      <c r="B90" s="3">
        <v>86</v>
      </c>
      <c r="C90" s="3" t="s">
        <v>216</v>
      </c>
      <c r="E90" s="3" t="s">
        <v>94</v>
      </c>
    </row>
    <row r="91" spans="1:5">
      <c r="B91" s="3">
        <v>87</v>
      </c>
      <c r="C91" s="4" t="s">
        <v>215</v>
      </c>
      <c r="E91" s="3" t="s">
        <v>93</v>
      </c>
    </row>
    <row r="92" spans="1:5">
      <c r="B92" s="3">
        <v>88</v>
      </c>
      <c r="C92" s="3" t="s">
        <v>214</v>
      </c>
      <c r="E92" s="3" t="s">
        <v>92</v>
      </c>
    </row>
    <row r="93" spans="1:5">
      <c r="B93" s="3">
        <v>89</v>
      </c>
      <c r="C93" s="3" t="s">
        <v>213</v>
      </c>
      <c r="E93" s="3" t="s">
        <v>91</v>
      </c>
    </row>
    <row r="94" spans="1:5">
      <c r="B94" s="3">
        <v>116</v>
      </c>
      <c r="C94" s="3" t="s">
        <v>212</v>
      </c>
      <c r="E94" s="3" t="s">
        <v>165</v>
      </c>
    </row>
    <row r="95" spans="1:5">
      <c r="B95" s="3">
        <v>90</v>
      </c>
      <c r="C95" s="3" t="s">
        <v>211</v>
      </c>
      <c r="E95" s="3" t="s">
        <v>90</v>
      </c>
    </row>
    <row r="96" spans="1:5">
      <c r="B96" s="3">
        <v>91</v>
      </c>
      <c r="C96" s="3" t="s">
        <v>210</v>
      </c>
      <c r="E96" s="3" t="s">
        <v>89</v>
      </c>
    </row>
    <row r="97" spans="2:5">
      <c r="B97" s="3">
        <v>92</v>
      </c>
      <c r="C97" s="3" t="s">
        <v>209</v>
      </c>
      <c r="E97" s="3" t="s">
        <v>88</v>
      </c>
    </row>
    <row r="98" spans="2:5">
      <c r="B98" s="3">
        <v>93</v>
      </c>
      <c r="C98" s="3" t="s">
        <v>208</v>
      </c>
      <c r="E98" s="3" t="s">
        <v>87</v>
      </c>
    </row>
    <row r="99" spans="2:5">
      <c r="B99" s="3">
        <v>117</v>
      </c>
      <c r="C99" s="3" t="s">
        <v>207</v>
      </c>
      <c r="E99" s="3" t="s">
        <v>163</v>
      </c>
    </row>
    <row r="100" spans="2:5">
      <c r="B100" s="3">
        <v>94</v>
      </c>
      <c r="C100" s="3" t="s">
        <v>206</v>
      </c>
      <c r="E100" s="3" t="s">
        <v>86</v>
      </c>
    </row>
    <row r="101" spans="2:5">
      <c r="B101" s="3">
        <v>95</v>
      </c>
      <c r="C101" s="3" t="s">
        <v>205</v>
      </c>
      <c r="E101" s="3" t="s">
        <v>85</v>
      </c>
    </row>
    <row r="102" spans="2:5">
      <c r="B102" s="3">
        <v>96</v>
      </c>
      <c r="C102" s="3" t="s">
        <v>204</v>
      </c>
      <c r="E102" s="3" t="s">
        <v>84</v>
      </c>
    </row>
    <row r="103" spans="2:5">
      <c r="B103" s="3">
        <v>97</v>
      </c>
      <c r="C103" s="3" t="s">
        <v>203</v>
      </c>
      <c r="E103" s="3" t="s">
        <v>83</v>
      </c>
    </row>
    <row r="104" spans="2:5">
      <c r="B104" s="3">
        <v>98</v>
      </c>
      <c r="C104" s="3" t="s">
        <v>202</v>
      </c>
      <c r="E104" s="3" t="s">
        <v>82</v>
      </c>
    </row>
    <row r="105" spans="2:5">
      <c r="B105" s="3">
        <v>99</v>
      </c>
      <c r="C105" s="3" t="s">
        <v>201</v>
      </c>
      <c r="E105" s="3" t="s">
        <v>81</v>
      </c>
    </row>
    <row r="106" spans="2:5">
      <c r="B106" s="3">
        <v>100</v>
      </c>
      <c r="C106" s="3" t="s">
        <v>200</v>
      </c>
      <c r="E106" s="3" t="s">
        <v>80</v>
      </c>
    </row>
    <row r="107" spans="2:5">
      <c r="B107" s="3">
        <v>101</v>
      </c>
      <c r="C107" s="3" t="s">
        <v>199</v>
      </c>
      <c r="E107" s="3" t="s">
        <v>79</v>
      </c>
    </row>
    <row r="108" spans="2:5">
      <c r="B108" s="3">
        <v>102</v>
      </c>
      <c r="C108" s="3" t="s">
        <v>198</v>
      </c>
      <c r="E108" s="3" t="s">
        <v>78</v>
      </c>
    </row>
    <row r="109" spans="2:5">
      <c r="B109" s="3">
        <v>103</v>
      </c>
      <c r="C109" s="3" t="s">
        <v>197</v>
      </c>
      <c r="E109" s="3" t="s">
        <v>77</v>
      </c>
    </row>
    <row r="110" spans="2:5">
      <c r="B110" s="3">
        <v>104</v>
      </c>
      <c r="C110" s="3" t="s">
        <v>196</v>
      </c>
      <c r="E110" s="3" t="s">
        <v>76</v>
      </c>
    </row>
    <row r="111" spans="2:5">
      <c r="B111" s="3">
        <v>105</v>
      </c>
      <c r="C111" s="3" t="s">
        <v>195</v>
      </c>
      <c r="E111" s="3" t="s">
        <v>75</v>
      </c>
    </row>
    <row r="112" spans="2:5">
      <c r="B112" s="3">
        <v>106</v>
      </c>
      <c r="C112" s="3" t="s">
        <v>194</v>
      </c>
      <c r="E112" s="3" t="s">
        <v>74</v>
      </c>
    </row>
    <row r="113" spans="3:5">
      <c r="E113" s="3" t="s">
        <v>304</v>
      </c>
    </row>
    <row r="120" spans="3:5">
      <c r="C120" s="3" t="s">
        <v>193</v>
      </c>
    </row>
    <row r="121" spans="3:5">
      <c r="C121" s="3" t="s">
        <v>192</v>
      </c>
    </row>
    <row r="122" spans="3:5">
      <c r="C122" s="3" t="s">
        <v>191</v>
      </c>
    </row>
    <row r="123" spans="3:5">
      <c r="C123" s="3" t="s">
        <v>190</v>
      </c>
    </row>
    <row r="124" spans="3:5">
      <c r="C124" s="3" t="s">
        <v>189</v>
      </c>
    </row>
    <row r="125" spans="3:5">
      <c r="C125" s="3" t="s">
        <v>188</v>
      </c>
    </row>
    <row r="126" spans="3:5">
      <c r="C126" s="3" t="s">
        <v>187</v>
      </c>
    </row>
    <row r="127" spans="3:5">
      <c r="C127" s="3" t="s">
        <v>186</v>
      </c>
    </row>
    <row r="128" spans="3:5">
      <c r="C128" s="3" t="s">
        <v>185</v>
      </c>
    </row>
    <row r="129" spans="3:5">
      <c r="C129" s="3" t="s">
        <v>184</v>
      </c>
    </row>
    <row r="131" spans="3:5">
      <c r="E131" s="3" t="s">
        <v>183</v>
      </c>
    </row>
    <row r="132" spans="3:5">
      <c r="E132" s="3" t="s">
        <v>182</v>
      </c>
    </row>
    <row r="133" spans="3:5">
      <c r="C133" s="3" t="s">
        <v>181</v>
      </c>
      <c r="E133" s="3" t="s">
        <v>180</v>
      </c>
    </row>
    <row r="134" spans="3:5">
      <c r="C134" s="3" t="s">
        <v>179</v>
      </c>
      <c r="E134" s="3" t="s">
        <v>178</v>
      </c>
    </row>
    <row r="135" spans="3:5">
      <c r="C135" s="3" t="s">
        <v>177</v>
      </c>
      <c r="E135" s="3" t="s">
        <v>176</v>
      </c>
    </row>
    <row r="136" spans="3:5">
      <c r="C136" s="3" t="s">
        <v>175</v>
      </c>
      <c r="E136" s="3" t="s">
        <v>174</v>
      </c>
    </row>
    <row r="137" spans="3:5">
      <c r="C137" s="3" t="s">
        <v>173</v>
      </c>
      <c r="E137" s="3" t="s">
        <v>172</v>
      </c>
    </row>
    <row r="138" spans="3:5">
      <c r="C138" s="3" t="s">
        <v>171</v>
      </c>
      <c r="E138" s="3" t="s">
        <v>170</v>
      </c>
    </row>
    <row r="139" spans="3:5">
      <c r="C139" s="3" t="s">
        <v>169</v>
      </c>
      <c r="E139" s="3" t="s">
        <v>168</v>
      </c>
    </row>
    <row r="140" spans="3:5">
      <c r="C140" s="3" t="s">
        <v>167</v>
      </c>
      <c r="E140" s="3" t="s">
        <v>166</v>
      </c>
    </row>
    <row r="141" spans="3:5">
      <c r="C141" s="3" t="s">
        <v>165</v>
      </c>
      <c r="E141" s="3" t="s">
        <v>164</v>
      </c>
    </row>
    <row r="142" spans="3:5">
      <c r="C142" s="3" t="s">
        <v>163</v>
      </c>
      <c r="E142" s="3" t="s">
        <v>162</v>
      </c>
    </row>
    <row r="143" spans="3:5">
      <c r="E143" s="3" t="s">
        <v>161</v>
      </c>
    </row>
    <row r="144" spans="3:5">
      <c r="E144" s="3" t="s">
        <v>160</v>
      </c>
    </row>
    <row r="145" spans="5:5">
      <c r="E145" s="3" t="s">
        <v>159</v>
      </c>
    </row>
    <row r="146" spans="5:5">
      <c r="E146" s="3" t="s">
        <v>158</v>
      </c>
    </row>
    <row r="147" spans="5:5">
      <c r="E147" s="3" t="s">
        <v>157</v>
      </c>
    </row>
    <row r="148" spans="5:5">
      <c r="E148" s="3" t="s">
        <v>156</v>
      </c>
    </row>
    <row r="149" spans="5:5">
      <c r="E149" s="3" t="s">
        <v>155</v>
      </c>
    </row>
    <row r="150" spans="5:5">
      <c r="E150" s="3" t="s">
        <v>154</v>
      </c>
    </row>
    <row r="151" spans="5:5">
      <c r="E151" s="3" t="s">
        <v>153</v>
      </c>
    </row>
    <row r="152" spans="5:5">
      <c r="E152" s="3" t="s">
        <v>152</v>
      </c>
    </row>
    <row r="153" spans="5:5">
      <c r="E153" s="3" t="s">
        <v>151</v>
      </c>
    </row>
    <row r="154" spans="5:5">
      <c r="E154" s="3" t="s">
        <v>150</v>
      </c>
    </row>
    <row r="155" spans="5:5">
      <c r="E155" s="3" t="s">
        <v>149</v>
      </c>
    </row>
    <row r="156" spans="5:5">
      <c r="E156" s="3" t="s">
        <v>148</v>
      </c>
    </row>
    <row r="157" spans="5:5">
      <c r="E157" s="3" t="s">
        <v>147</v>
      </c>
    </row>
    <row r="158" spans="5:5">
      <c r="E158" s="3" t="s">
        <v>146</v>
      </c>
    </row>
    <row r="159" spans="5:5">
      <c r="E159" s="3" t="s">
        <v>145</v>
      </c>
    </row>
    <row r="160" spans="5:5">
      <c r="E160" s="3" t="s">
        <v>144</v>
      </c>
    </row>
    <row r="161" spans="5:5">
      <c r="E161" s="3" t="s">
        <v>143</v>
      </c>
    </row>
    <row r="162" spans="5:5">
      <c r="E162" s="3" t="s">
        <v>142</v>
      </c>
    </row>
    <row r="163" spans="5:5">
      <c r="E163" s="3" t="s">
        <v>141</v>
      </c>
    </row>
    <row r="164" spans="5:5">
      <c r="E164" s="3" t="s">
        <v>140</v>
      </c>
    </row>
    <row r="165" spans="5:5">
      <c r="E165" s="3" t="s">
        <v>139</v>
      </c>
    </row>
    <row r="166" spans="5:5">
      <c r="E166" s="3" t="s">
        <v>138</v>
      </c>
    </row>
    <row r="167" spans="5:5">
      <c r="E167" s="3" t="s">
        <v>137</v>
      </c>
    </row>
    <row r="168" spans="5:5">
      <c r="E168" s="3" t="s">
        <v>136</v>
      </c>
    </row>
    <row r="169" spans="5:5">
      <c r="E169" s="3" t="s">
        <v>135</v>
      </c>
    </row>
    <row r="170" spans="5:5">
      <c r="E170" s="3" t="s">
        <v>134</v>
      </c>
    </row>
    <row r="171" spans="5:5">
      <c r="E171" s="3" t="s">
        <v>133</v>
      </c>
    </row>
    <row r="172" spans="5:5">
      <c r="E172" s="3" t="s">
        <v>132</v>
      </c>
    </row>
    <row r="173" spans="5:5">
      <c r="E173" s="3" t="s">
        <v>131</v>
      </c>
    </row>
    <row r="174" spans="5:5">
      <c r="E174" s="3" t="s">
        <v>130</v>
      </c>
    </row>
    <row r="175" spans="5:5">
      <c r="E175" s="3" t="s">
        <v>129</v>
      </c>
    </row>
    <row r="176" spans="5:5">
      <c r="E176" s="3" t="s">
        <v>128</v>
      </c>
    </row>
    <row r="177" spans="5:5">
      <c r="E177" s="3" t="s">
        <v>127</v>
      </c>
    </row>
    <row r="178" spans="5:5">
      <c r="E178" s="3" t="s">
        <v>126</v>
      </c>
    </row>
    <row r="179" spans="5:5">
      <c r="E179" s="3" t="s">
        <v>125</v>
      </c>
    </row>
    <row r="180" spans="5:5">
      <c r="E180" s="3" t="s">
        <v>124</v>
      </c>
    </row>
    <row r="181" spans="5:5">
      <c r="E181" s="3" t="s">
        <v>123</v>
      </c>
    </row>
    <row r="182" spans="5:5">
      <c r="E182" s="3" t="s">
        <v>122</v>
      </c>
    </row>
    <row r="183" spans="5:5">
      <c r="E183" s="3" t="s">
        <v>121</v>
      </c>
    </row>
    <row r="184" spans="5:5">
      <c r="E184" s="3" t="s">
        <v>120</v>
      </c>
    </row>
    <row r="185" spans="5:5">
      <c r="E185" s="3" t="s">
        <v>119</v>
      </c>
    </row>
    <row r="186" spans="5:5">
      <c r="E186" s="3" t="s">
        <v>118</v>
      </c>
    </row>
    <row r="187" spans="5:5">
      <c r="E187" s="3" t="s">
        <v>117</v>
      </c>
    </row>
    <row r="188" spans="5:5">
      <c r="E188" s="3" t="s">
        <v>116</v>
      </c>
    </row>
    <row r="189" spans="5:5">
      <c r="E189" s="3" t="s">
        <v>115</v>
      </c>
    </row>
    <row r="190" spans="5:5">
      <c r="E190" s="3" t="s">
        <v>114</v>
      </c>
    </row>
    <row r="191" spans="5:5">
      <c r="E191" s="3" t="s">
        <v>113</v>
      </c>
    </row>
    <row r="192" spans="5:5">
      <c r="E192" s="3" t="s">
        <v>112</v>
      </c>
    </row>
    <row r="193" spans="5:5">
      <c r="E193" s="3" t="s">
        <v>111</v>
      </c>
    </row>
    <row r="194" spans="5:5">
      <c r="E194" s="3" t="s">
        <v>110</v>
      </c>
    </row>
    <row r="195" spans="5:5">
      <c r="E195" s="3" t="s">
        <v>109</v>
      </c>
    </row>
    <row r="196" spans="5:5">
      <c r="E196" s="3" t="s">
        <v>108</v>
      </c>
    </row>
    <row r="197" spans="5:5">
      <c r="E197" s="3" t="s">
        <v>107</v>
      </c>
    </row>
    <row r="198" spans="5:5">
      <c r="E198" s="3" t="s">
        <v>106</v>
      </c>
    </row>
    <row r="199" spans="5:5">
      <c r="E199" s="3" t="s">
        <v>105</v>
      </c>
    </row>
    <row r="200" spans="5:5">
      <c r="E200" s="3" t="s">
        <v>104</v>
      </c>
    </row>
    <row r="201" spans="5:5">
      <c r="E201" s="3" t="s">
        <v>103</v>
      </c>
    </row>
    <row r="202" spans="5:5">
      <c r="E202" s="3" t="s">
        <v>102</v>
      </c>
    </row>
    <row r="203" spans="5:5">
      <c r="E203" s="3" t="s">
        <v>101</v>
      </c>
    </row>
    <row r="204" spans="5:5">
      <c r="E204" s="3" t="s">
        <v>100</v>
      </c>
    </row>
    <row r="205" spans="5:5">
      <c r="E205" s="3" t="s">
        <v>99</v>
      </c>
    </row>
    <row r="206" spans="5:5">
      <c r="E206" s="3" t="s">
        <v>98</v>
      </c>
    </row>
    <row r="207" spans="5:5">
      <c r="E207" s="3" t="s">
        <v>97</v>
      </c>
    </row>
    <row r="208" spans="5:5">
      <c r="E208" s="3" t="s">
        <v>96</v>
      </c>
    </row>
    <row r="209" spans="5:5">
      <c r="E209" s="3" t="s">
        <v>95</v>
      </c>
    </row>
    <row r="210" spans="5:5">
      <c r="E210" s="3" t="s">
        <v>94</v>
      </c>
    </row>
    <row r="211" spans="5:5">
      <c r="E211" s="3" t="s">
        <v>93</v>
      </c>
    </row>
    <row r="212" spans="5:5">
      <c r="E212" s="3" t="s">
        <v>92</v>
      </c>
    </row>
    <row r="213" spans="5:5">
      <c r="E213" s="3" t="s">
        <v>91</v>
      </c>
    </row>
    <row r="214" spans="5:5">
      <c r="E214" s="3" t="s">
        <v>90</v>
      </c>
    </row>
    <row r="215" spans="5:5">
      <c r="E215" s="3" t="s">
        <v>89</v>
      </c>
    </row>
    <row r="216" spans="5:5">
      <c r="E216" s="3" t="s">
        <v>88</v>
      </c>
    </row>
    <row r="217" spans="5:5">
      <c r="E217" s="3" t="s">
        <v>87</v>
      </c>
    </row>
    <row r="218" spans="5:5">
      <c r="E218" s="3" t="s">
        <v>86</v>
      </c>
    </row>
    <row r="219" spans="5:5">
      <c r="E219" s="3" t="s">
        <v>85</v>
      </c>
    </row>
    <row r="220" spans="5:5">
      <c r="E220" s="3" t="s">
        <v>84</v>
      </c>
    </row>
    <row r="221" spans="5:5">
      <c r="E221" s="3" t="s">
        <v>83</v>
      </c>
    </row>
    <row r="222" spans="5:5">
      <c r="E222" s="3" t="s">
        <v>82</v>
      </c>
    </row>
    <row r="223" spans="5:5">
      <c r="E223" s="3" t="s">
        <v>81</v>
      </c>
    </row>
    <row r="224" spans="5:5">
      <c r="E224" s="3" t="s">
        <v>80</v>
      </c>
    </row>
    <row r="225" spans="5:5">
      <c r="E225" s="3" t="s">
        <v>79</v>
      </c>
    </row>
    <row r="226" spans="5:5">
      <c r="E226" s="3" t="s">
        <v>78</v>
      </c>
    </row>
    <row r="227" spans="5:5">
      <c r="E227" s="3" t="s">
        <v>77</v>
      </c>
    </row>
    <row r="228" spans="5:5">
      <c r="E228" s="3" t="s">
        <v>76</v>
      </c>
    </row>
    <row r="229" spans="5:5">
      <c r="E229" s="3" t="s">
        <v>75</v>
      </c>
    </row>
    <row r="230" spans="5:5">
      <c r="E230" s="3" t="s">
        <v>74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推薦書_六段_氏名(オリジナル) </vt:lpstr>
      <vt:lpstr>推薦書_女子六・七・八段_氏名(オリジナル)</vt:lpstr>
      <vt:lpstr>推薦書_七・八段_氏名(オリジナル)</vt:lpstr>
      <vt:lpstr>推薦書_六段（跳段）_氏名(オリジナル)</vt:lpstr>
      <vt:lpstr>推薦書_女子六・七・八段（跳段）_氏名(オリジナル)</vt:lpstr>
      <vt:lpstr>推薦書_七・八段（跳段）_氏名(オリジナル)</vt:lpstr>
      <vt:lpstr>リスト表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shin03</dc:creator>
  <cp:lastModifiedBy>柔道協会 熊本県</cp:lastModifiedBy>
  <dcterms:created xsi:type="dcterms:W3CDTF">2026-05-26T09:20:13Z</dcterms:created>
  <dcterms:modified xsi:type="dcterms:W3CDTF">2026-07-25T05:36:29Z</dcterms:modified>
</cp:coreProperties>
</file>